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codeName="ThisWorkbook" defaultThemeVersion="124226"/>
  <bookViews>
    <workbookView xWindow="-120" yWindow="-120" windowWidth="20730" windowHeight="11160" tabRatio="869" firstSheet="30" activeTab="39"/>
  </bookViews>
  <sheets>
    <sheet name="Cover " sheetId="8" r:id="rId1"/>
    <sheet name="Revision History" sheetId="9" r:id="rId2"/>
    <sheet name="Contents" sheetId="10" r:id="rId3"/>
    <sheet name="3.Data Size" sheetId="51" r:id="rId4"/>
    <sheet name="ACCIDENT" sheetId="32" r:id="rId5"/>
    <sheet name="ACT_B2B_VEHICLE_DELIVERY_TCAP" sheetId="87" r:id="rId6"/>
    <sheet name="ACT_B2C_VEHICLE_DELIVERY_TCAP" sheetId="95" r:id="rId7"/>
    <sheet name="ACT_CARRIER_LINKAGE" sheetId="85" r:id="rId8"/>
    <sheet name="ACT_DELIVERY_DATE" sheetId="82" r:id="rId9"/>
    <sheet name="ACT_DEVICE_BROKEN_TCAP_LINKAGE" sheetId="93" r:id="rId10"/>
    <sheet name="ACT_DEVICE_BROKEN_CARRIR_LINK" sheetId="94" r:id="rId11"/>
    <sheet name="ACT_FDF_TCAP_LINKAGE" sheetId="86" r:id="rId12"/>
    <sheet name="ACT_LDCM_DEVICE" sheetId="90" r:id="rId13"/>
    <sheet name="ACT_REQUEST" sheetId="81" r:id="rId14"/>
    <sheet name="ACT_SIM_PACKAGE" sheetId="83" r:id="rId15"/>
    <sheet name="ACT_STATUS_SIM_ADH_LINKAGE" sheetId="96" r:id="rId16"/>
    <sheet name="ACT_TCAP_LINKAGE" sheetId="84" r:id="rId17"/>
    <sheet name="B2B_PARAM_RENEWAL_NOTICE" sheetId="73" r:id="rId18"/>
    <sheet name="CAN_ANALYSIS" sheetId="53" r:id="rId19"/>
    <sheet name="CAN_INIT_VERIFY_INFO" sheetId="92" r:id="rId20"/>
    <sheet name="CAN_STRUCTURE" sheetId="52" r:id="rId21"/>
    <sheet name="COMMON_SETTING" sheetId="29" r:id="rId22"/>
    <sheet name="CONTRACT_INFO_PHYD_ABI" sheetId="78" r:id="rId23"/>
    <sheet name="CUSTOMER_VEHICLE" sheetId="44" r:id="rId24"/>
    <sheet name="DECODE_INFO" sheetId="56" r:id="rId25"/>
    <sheet name="DEVICE_ABNORMAL" sheetId="34" r:id="rId26"/>
    <sheet name="DIAGCAN_CLT_COND_CTRL" sheetId="60" r:id="rId27"/>
    <sheet name="DIAGCAN_CLT_COND_CTRL_DTC" sheetId="75" r:id="rId28"/>
    <sheet name="ECU_COMM_PARAM_INFO" sheetId="63" r:id="rId29"/>
    <sheet name="ECU_EXIST_CONF_CMD_INFO" sheetId="62" r:id="rId30"/>
    <sheet name="G_FLEET_ACCUMULATION_DATA" sheetId="98" r:id="rId31"/>
    <sheet name="IG_OFF" sheetId="41" r:id="rId32"/>
    <sheet name="IG_ON" sheetId="40" r:id="rId33"/>
    <sheet name="INITIALIZATION_MASTER" sheetId="76" r:id="rId34"/>
    <sheet name="INIT_DATA_CAN_ID_INFO" sheetId="69" r:id="rId35"/>
    <sheet name="INIT_DATA_CLT_ID_CTRL" sheetId="68" r:id="rId36"/>
    <sheet name="INIT_DATA_CMD_INFO" sheetId="70" r:id="rId37"/>
    <sheet name="INIT_ECU_COMM_PARAM_INFO" sheetId="71" r:id="rId38"/>
    <sheet name="LATEST_VEHICLE_STATUS" sheetId="43" r:id="rId39"/>
    <sheet name="LOCATION" sheetId="30" r:id="rId40"/>
    <sheet name="LOCATION_REPRESENT" sheetId="77" state="hidden" r:id="rId41"/>
    <sheet name="OPERATION_SERVICE_CONFIGURATION" sheetId="45" r:id="rId42"/>
    <sheet name="OVERWRITE_SETTING" sheetId="80" r:id="rId43"/>
    <sheet name="PERIO_DATA_CLT_VCL_CTRL" sheetId="59" r:id="rId44"/>
    <sheet name="PERIO_DATA_CLT_VCL_MDL_CTRL" sheetId="72" r:id="rId45"/>
    <sheet name="PHYD" sheetId="31" r:id="rId46"/>
    <sheet name="REPRO_DATA" sheetId="54" r:id="rId47"/>
    <sheet name="REPRO_DL_COUNT" sheetId="57" r:id="rId48"/>
    <sheet name="REPRO_DL_MANAGEMENT_ID" sheetId="58" r:id="rId49"/>
    <sheet name="REPRO_PERMISSION" sheetId="74" r:id="rId50"/>
    <sheet name="REPRO_PROGRESS" sheetId="55" r:id="rId51"/>
    <sheet name="SERVICE_CONFIGURATION" sheetId="39" r:id="rId52"/>
    <sheet name="SMS_HISTORY" sheetId="88" r:id="rId53"/>
    <sheet name="SMS_STATUS_SVT" sheetId="99" r:id="rId54"/>
    <sheet name="SMS_STATUS_WIFI" sheetId="100" r:id="rId55"/>
    <sheet name="SMS_STATUS_IMMOBI" sheetId="101" r:id="rId56"/>
    <sheet name="TRACKING_LOCATION" sheetId="33" r:id="rId57"/>
    <sheet name="TRACKING_MODE_MONITORING" sheetId="97" r:id="rId58"/>
    <sheet name="TRIP" sheetId="42" r:id="rId59"/>
    <sheet name="UPLOAD_SETTING" sheetId="49" r:id="rId60"/>
    <sheet name="VEHICLE_GROUP" sheetId="79" r:id="rId61"/>
    <sheet name="VEHICLE_MODEL_SETTING" sheetId="37" r:id="rId62"/>
    <sheet name="VEHICLE_SERVICE_STATUS" sheetId="89" r:id="rId63"/>
    <sheet name="VEHICLE_SETTING" sheetId="36" r:id="rId64"/>
    <sheet name="VIN_CLT_COND_CTRL" sheetId="61" r:id="rId65"/>
  </sheets>
  <definedNames>
    <definedName name="_xlnm._FilterDatabase" localSheetId="4" hidden="1">ACCIDENT!$C$18:$BV$63</definedName>
    <definedName name="_xlnm._FilterDatabase" localSheetId="22" hidden="1">CONTRACT_INFO_PHYD_ABI!$C$18:$BV$65</definedName>
    <definedName name="_xlnm._FilterDatabase" localSheetId="25" hidden="1">DEVICE_ABNORMAL!$C$18:$BV$73</definedName>
    <definedName name="_xlnm._FilterDatabase" localSheetId="33" hidden="1">INITIALIZATION_MASTER!$C$18:$BV$90</definedName>
    <definedName name="_xlnm._FilterDatabase" localSheetId="39" hidden="1">LOCATION!$C$18:$BV$63</definedName>
    <definedName name="_xlnm._FilterDatabase" localSheetId="40" hidden="1">LOCATION_REPRESENT!$C$18:$BV$70</definedName>
    <definedName name="_xlnm._FilterDatabase" localSheetId="45" hidden="1">PHYD!$C$18:$BV$48</definedName>
    <definedName name="_xlnm._FilterDatabase" localSheetId="46" hidden="1">REPRO_DATA!$C$18:$BV$70</definedName>
    <definedName name="_xlnm._FilterDatabase" localSheetId="47" hidden="1">REPRO_DL_COUNT!$C$18:$BV$69</definedName>
    <definedName name="_xlnm._FilterDatabase" localSheetId="48" hidden="1">REPRO_DL_MANAGEMENT_ID!$C$18:$BV$70</definedName>
    <definedName name="_xlnm._FilterDatabase" localSheetId="49" hidden="1">REPRO_PERMISSION!$C$18:$BV$70</definedName>
    <definedName name="_xlnm._FilterDatabase" localSheetId="50" hidden="1">REPRO_PROGRESS!$C$18:$BV$70</definedName>
    <definedName name="_xlnm._FilterDatabase" localSheetId="56" hidden="1">TRACKING_LOCATION!$C$18:$BV$59</definedName>
    <definedName name="_xlnm._FilterDatabase" localSheetId="57" hidden="1">TRACKING_MODE_MONITORING!$C$18:$BV$59</definedName>
    <definedName name="_xlnm.Print_Area" localSheetId="3">'3.Data Size'!$A$1:$AL$37</definedName>
    <definedName name="_xlnm.Print_Area" localSheetId="4">ACCIDENT!$A$1:$BX$64</definedName>
    <definedName name="_xlnm.Print_Area" localSheetId="5">ACT_B2B_VEHICLE_DELIVERY_TCAP!$A$1:$BX$71</definedName>
    <definedName name="_xlnm.Print_Area" localSheetId="6">ACT_B2C_VEHICLE_DELIVERY_TCAP!$A$1:$BX$71</definedName>
    <definedName name="_xlnm.Print_Area" localSheetId="7">ACT_CARRIER_LINKAGE!$A$1:$BX$72</definedName>
    <definedName name="_xlnm.Print_Area" localSheetId="8">ACT_DELIVERY_DATE!$A$1:$BX$72</definedName>
    <definedName name="_xlnm.Print_Area" localSheetId="10">ACT_DEVICE_BROKEN_CARRIR_LINK!$A$1:$BX$71</definedName>
    <definedName name="_xlnm.Print_Area" localSheetId="9">ACT_DEVICE_BROKEN_TCAP_LINKAGE!$A$1:$BX$72</definedName>
    <definedName name="_xlnm.Print_Area" localSheetId="11">ACT_FDF_TCAP_LINKAGE!$A$1:$BX$71</definedName>
    <definedName name="_xlnm.Print_Area" localSheetId="12">ACT_LDCM_DEVICE!$A$1:$BX$72</definedName>
    <definedName name="_xlnm.Print_Area" localSheetId="13">ACT_REQUEST!$A$1:$BX$73</definedName>
    <definedName name="_xlnm.Print_Area" localSheetId="14">ACT_SIM_PACKAGE!$A$1:$BX$73</definedName>
    <definedName name="_xlnm.Print_Area" localSheetId="15">ACT_STATUS_SIM_ADH_LINKAGE!$A$1:$BX$71</definedName>
    <definedName name="_xlnm.Print_Area" localSheetId="16">ACT_TCAP_LINKAGE!$A$1:$BX$71</definedName>
    <definedName name="_xlnm.Print_Area" localSheetId="17">B2B_PARAM_RENEWAL_NOTICE!$A$1:$BX$68</definedName>
    <definedName name="_xlnm.Print_Area" localSheetId="18">CAN_ANALYSIS!$A$1:$BX$71</definedName>
    <definedName name="_xlnm.Print_Area" localSheetId="19">CAN_INIT_VERIFY_INFO!$A$1:$BX$71</definedName>
    <definedName name="_xlnm.Print_Area" localSheetId="20">CAN_STRUCTURE!$A$1:$BX$69</definedName>
    <definedName name="_xlnm.Print_Area" localSheetId="21">COMMON_SETTING!$A$1:$BX$99</definedName>
    <definedName name="_xlnm.Print_Area" localSheetId="2">Contents!$A$1:$AK$75</definedName>
    <definedName name="_xlnm.Print_Area" localSheetId="22">CONTRACT_INFO_PHYD_ABI!$A$1:$BX$66</definedName>
    <definedName name="_xlnm.Print_Area" localSheetId="0">'Cover '!$A$1:$AK$60</definedName>
    <definedName name="_xlnm.Print_Area" localSheetId="23">CUSTOMER_VEHICLE!$A$1:$BX$77</definedName>
    <definedName name="_xlnm.Print_Area" localSheetId="24">DECODE_INFO!$A$1:$BX$77</definedName>
    <definedName name="_xlnm.Print_Area" localSheetId="25">DEVICE_ABNORMAL!$A$1:$BX$74</definedName>
    <definedName name="_xlnm.Print_Area" localSheetId="26">DIAGCAN_CLT_COND_CTRL!$A$1:$BX$78</definedName>
    <definedName name="_xlnm.Print_Area" localSheetId="27">DIAGCAN_CLT_COND_CTRL_DTC!$A$1:$BX$78</definedName>
    <definedName name="_xlnm.Print_Area" localSheetId="28">ECU_COMM_PARAM_INFO!$A$1:$BX$78</definedName>
    <definedName name="_xlnm.Print_Area" localSheetId="29">ECU_EXIST_CONF_CMD_INFO!$A$1:$BX$78</definedName>
    <definedName name="_xlnm.Print_Area" localSheetId="30">G_FLEET_ACCUMULATION_DATA!$A$1:$BX$79</definedName>
    <definedName name="_xlnm.Print_Area" localSheetId="31">IG_OFF!$A$1:$BX$44</definedName>
    <definedName name="_xlnm.Print_Area" localSheetId="32">IG_ON!$A$1:$BX$67</definedName>
    <definedName name="_xlnm.Print_Area" localSheetId="34">INIT_DATA_CAN_ID_INFO!$A$1:$BX$77</definedName>
    <definedName name="_xlnm.Print_Area" localSheetId="35">INIT_DATA_CLT_ID_CTRL!$A$1:$BX$78</definedName>
    <definedName name="_xlnm.Print_Area" localSheetId="36">INIT_DATA_CMD_INFO!$A$1:$BX$78</definedName>
    <definedName name="_xlnm.Print_Area" localSheetId="37">INIT_ECU_COMM_PARAM_INFO!$A$1:$BX$78</definedName>
    <definedName name="_xlnm.Print_Area" localSheetId="33">INITIALIZATION_MASTER!$A$1:$BX$91</definedName>
    <definedName name="_xlnm.Print_Area" localSheetId="38">LATEST_VEHICLE_STATUS!$A$1:$BX$55</definedName>
    <definedName name="_xlnm.Print_Area" localSheetId="39">LOCATION!$A$1:$BX$64</definedName>
    <definedName name="_xlnm.Print_Area" localSheetId="40">LOCATION_REPRESENT!$A$1:$BX$71</definedName>
    <definedName name="_xlnm.Print_Area" localSheetId="41">OPERATION_SERVICE_CONFIGURATION!$A$1:$BX$79</definedName>
    <definedName name="_xlnm.Print_Area" localSheetId="42">OVERWRITE_SETTING!$A$1:$BX$77</definedName>
    <definedName name="_xlnm.Print_Area" localSheetId="43">PERIO_DATA_CLT_VCL_CTRL!$A$1:$BX$78</definedName>
    <definedName name="_xlnm.Print_Area" localSheetId="44">PERIO_DATA_CLT_VCL_MDL_CTRL!$A$1:$BX$78</definedName>
    <definedName name="_xlnm.Print_Area" localSheetId="45">PHYD!$A$1:$BX$49</definedName>
    <definedName name="_xlnm.Print_Area" localSheetId="46">REPRO_DATA!$A$1:$BX$71</definedName>
    <definedName name="_xlnm.Print_Area" localSheetId="47">REPRO_DL_COUNT!$A$1:$BX$70</definedName>
    <definedName name="_xlnm.Print_Area" localSheetId="48">REPRO_DL_MANAGEMENT_ID!$A$1:$BX$71</definedName>
    <definedName name="_xlnm.Print_Area" localSheetId="49">REPRO_PERMISSION!$A$1:$BX$71</definedName>
    <definedName name="_xlnm.Print_Area" localSheetId="50">REPRO_PROGRESS!$A$1:$BX$71</definedName>
    <definedName name="_xlnm.Print_Area" localSheetId="1">'Revision History'!$A$1:$AK$126</definedName>
    <definedName name="_xlnm.Print_Area" localSheetId="51">SERVICE_CONFIGURATION!$A$1:$BX$77</definedName>
    <definedName name="_xlnm.Print_Area" localSheetId="52">SMS_HISTORY!$A$1:$BX$80</definedName>
    <definedName name="_xlnm.Print_Area" localSheetId="55">SMS_STATUS_IMMOBI!$A$1:$BX$80</definedName>
    <definedName name="_xlnm.Print_Area" localSheetId="53">SMS_STATUS_SVT!$A$1:$BX$80</definedName>
    <definedName name="_xlnm.Print_Area" localSheetId="54">SMS_STATUS_WIFI!$A$1:$BX$80</definedName>
    <definedName name="_xlnm.Print_Area" localSheetId="56">TRACKING_LOCATION!$A$1:$BX$60</definedName>
    <definedName name="_xlnm.Print_Area" localSheetId="57">TRACKING_MODE_MONITORING!$A$1:$BX$60</definedName>
    <definedName name="_xlnm.Print_Area" localSheetId="58">TRIP!$A$1:$BX$45</definedName>
    <definedName name="_xlnm.Print_Area" localSheetId="59">UPLOAD_SETTING!$A$1:$BX$39</definedName>
    <definedName name="_xlnm.Print_Area" localSheetId="60">VEHICLE_GROUP!$A$1:$BX$77</definedName>
    <definedName name="_xlnm.Print_Area" localSheetId="61">VEHICLE_MODEL_SETTING!$A$1:$BX$70</definedName>
    <definedName name="_xlnm.Print_Area" localSheetId="62">VEHICLE_SERVICE_STATUS!$A$1:$BX$73</definedName>
    <definedName name="_xlnm.Print_Area" localSheetId="63">VEHICLE_SETTING!$A$1:$BX$76</definedName>
    <definedName name="_xlnm.Print_Area" localSheetId="64">VIN_CLT_COND_CTRL!$A$1:$BX$78</definedName>
    <definedName name="_xlnm.Print_Titles" localSheetId="3">'3.Data Size'!$1:$7</definedName>
    <definedName name="_xlnm.Print_Titles" localSheetId="4">ACCIDENT!$1:$7</definedName>
    <definedName name="_xlnm.Print_Titles" localSheetId="5">ACT_B2B_VEHICLE_DELIVERY_TCAP!$1:$7</definedName>
    <definedName name="_xlnm.Print_Titles" localSheetId="6">ACT_B2C_VEHICLE_DELIVERY_TCAP!$1:$7</definedName>
    <definedName name="_xlnm.Print_Titles" localSheetId="7">ACT_CARRIER_LINKAGE!$1:$7</definedName>
    <definedName name="_xlnm.Print_Titles" localSheetId="8">ACT_DELIVERY_DATE!$1:$7</definedName>
    <definedName name="_xlnm.Print_Titles" localSheetId="10">ACT_DEVICE_BROKEN_CARRIR_LINK!$1:$7</definedName>
    <definedName name="_xlnm.Print_Titles" localSheetId="9">ACT_DEVICE_BROKEN_TCAP_LINKAGE!$1:$7</definedName>
    <definedName name="_xlnm.Print_Titles" localSheetId="11">ACT_FDF_TCAP_LINKAGE!$1:$7</definedName>
    <definedName name="_xlnm.Print_Titles" localSheetId="12">ACT_LDCM_DEVICE!$1:$7</definedName>
    <definedName name="_xlnm.Print_Titles" localSheetId="13">ACT_REQUEST!$1:$7</definedName>
    <definedName name="_xlnm.Print_Titles" localSheetId="14">ACT_SIM_PACKAGE!$1:$7</definedName>
    <definedName name="_xlnm.Print_Titles" localSheetId="15">ACT_STATUS_SIM_ADH_LINKAGE!$1:$7</definedName>
    <definedName name="_xlnm.Print_Titles" localSheetId="16">ACT_TCAP_LINKAGE!$1:$7</definedName>
    <definedName name="_xlnm.Print_Titles" localSheetId="17">B2B_PARAM_RENEWAL_NOTICE!$1:$7</definedName>
    <definedName name="_xlnm.Print_Titles" localSheetId="18">CAN_ANALYSIS!$1:$7</definedName>
    <definedName name="_xlnm.Print_Titles" localSheetId="19">CAN_INIT_VERIFY_INFO!$1:$7</definedName>
    <definedName name="_xlnm.Print_Titles" localSheetId="20">CAN_STRUCTURE!$1:$7</definedName>
    <definedName name="_xlnm.Print_Titles" localSheetId="21">COMMON_SETTING!$1:$7</definedName>
    <definedName name="_xlnm.Print_Titles" localSheetId="22">CONTRACT_INFO_PHYD_ABI!$1:$7</definedName>
    <definedName name="_xlnm.Print_Titles" localSheetId="23">CUSTOMER_VEHICLE!$1:$7</definedName>
    <definedName name="_xlnm.Print_Titles" localSheetId="24">DECODE_INFO!$1:$7</definedName>
    <definedName name="_xlnm.Print_Titles" localSheetId="25">DEVICE_ABNORMAL!$1:$7</definedName>
    <definedName name="_xlnm.Print_Titles" localSheetId="26">DIAGCAN_CLT_COND_CTRL!$1:$7</definedName>
    <definedName name="_xlnm.Print_Titles" localSheetId="27">DIAGCAN_CLT_COND_CTRL_DTC!$1:$7</definedName>
    <definedName name="_xlnm.Print_Titles" localSheetId="28">ECU_COMM_PARAM_INFO!$1:$7</definedName>
    <definedName name="_xlnm.Print_Titles" localSheetId="29">ECU_EXIST_CONF_CMD_INFO!$1:$7</definedName>
    <definedName name="_xlnm.Print_Titles" localSheetId="30">G_FLEET_ACCUMULATION_DATA!$1:$7</definedName>
    <definedName name="_xlnm.Print_Titles" localSheetId="31">IG_OFF!$1:$7</definedName>
    <definedName name="_xlnm.Print_Titles" localSheetId="32">IG_ON!$1:$7</definedName>
    <definedName name="_xlnm.Print_Titles" localSheetId="34">INIT_DATA_CAN_ID_INFO!$1:$7</definedName>
    <definedName name="_xlnm.Print_Titles" localSheetId="35">INIT_DATA_CLT_ID_CTRL!$1:$7</definedName>
    <definedName name="_xlnm.Print_Titles" localSheetId="36">INIT_DATA_CMD_INFO!$1:$7</definedName>
    <definedName name="_xlnm.Print_Titles" localSheetId="37">INIT_ECU_COMM_PARAM_INFO!$1:$7</definedName>
    <definedName name="_xlnm.Print_Titles" localSheetId="33">INITIALIZATION_MASTER!$1:$7</definedName>
    <definedName name="_xlnm.Print_Titles" localSheetId="38">LATEST_VEHICLE_STATUS!$1:$7</definedName>
    <definedName name="_xlnm.Print_Titles" localSheetId="39">LOCATION!$1:$7</definedName>
    <definedName name="_xlnm.Print_Titles" localSheetId="40">LOCATION_REPRESENT!$1:$7</definedName>
    <definedName name="_xlnm.Print_Titles" localSheetId="41">OPERATION_SERVICE_CONFIGURATION!$1:$7</definedName>
    <definedName name="_xlnm.Print_Titles" localSheetId="42">OVERWRITE_SETTING!$1:$7</definedName>
    <definedName name="_xlnm.Print_Titles" localSheetId="43">PERIO_DATA_CLT_VCL_CTRL!$1:$7</definedName>
    <definedName name="_xlnm.Print_Titles" localSheetId="44">PERIO_DATA_CLT_VCL_MDL_CTRL!$1:$7</definedName>
    <definedName name="_xlnm.Print_Titles" localSheetId="45">PHYD!$1:$7</definedName>
    <definedName name="_xlnm.Print_Titles" localSheetId="46">REPRO_DATA!$1:$7</definedName>
    <definedName name="_xlnm.Print_Titles" localSheetId="47">REPRO_DL_COUNT!$1:$7</definedName>
    <definedName name="_xlnm.Print_Titles" localSheetId="48">REPRO_DL_MANAGEMENT_ID!$1:$7</definedName>
    <definedName name="_xlnm.Print_Titles" localSheetId="49">REPRO_PERMISSION!$1:$7</definedName>
    <definedName name="_xlnm.Print_Titles" localSheetId="50">REPRO_PROGRESS!$1:$7</definedName>
    <definedName name="_xlnm.Print_Titles" localSheetId="51">SERVICE_CONFIGURATION!$1:$7</definedName>
    <definedName name="_xlnm.Print_Titles" localSheetId="52">SMS_HISTORY!$1:$7</definedName>
    <definedName name="_xlnm.Print_Titles" localSheetId="55">SMS_STATUS_IMMOBI!$1:$7</definedName>
    <definedName name="_xlnm.Print_Titles" localSheetId="53">SMS_STATUS_SVT!$1:$7</definedName>
    <definedName name="_xlnm.Print_Titles" localSheetId="54">SMS_STATUS_WIFI!$1:$7</definedName>
    <definedName name="_xlnm.Print_Titles" localSheetId="56">TRACKING_LOCATION!$1:$7</definedName>
    <definedName name="_xlnm.Print_Titles" localSheetId="57">TRACKING_MODE_MONITORING!$1:$7</definedName>
    <definedName name="_xlnm.Print_Titles" localSheetId="58">TRIP!$1:$7</definedName>
    <definedName name="_xlnm.Print_Titles" localSheetId="59">UPLOAD_SETTING!$1:$7</definedName>
    <definedName name="_xlnm.Print_Titles" localSheetId="60">VEHICLE_GROUP!$1:$7</definedName>
    <definedName name="_xlnm.Print_Titles" localSheetId="61">VEHICLE_MODEL_SETTING!$1:$7</definedName>
    <definedName name="_xlnm.Print_Titles" localSheetId="62">VEHICLE_SERVICE_STATUS!$1:$7</definedName>
    <definedName name="_xlnm.Print_Titles" localSheetId="63">VEHICLE_SETTING!$1:$7</definedName>
    <definedName name="_xlnm.Print_Titles" localSheetId="64">VIN_CLT_COND_CTRL!$1:$7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H26" i="101" l="1"/>
  <c r="BD26" i="101"/>
  <c r="AV26" i="101"/>
  <c r="BP26" i="101" s="1"/>
  <c r="BH25" i="101"/>
  <c r="BD25" i="101"/>
  <c r="AV25" i="101"/>
  <c r="BP25" i="101" s="1"/>
  <c r="BH24" i="101"/>
  <c r="BD24" i="101"/>
  <c r="AV24" i="101"/>
  <c r="BP24" i="101" s="1"/>
  <c r="BH23" i="101"/>
  <c r="BD23" i="101"/>
  <c r="AV23" i="101"/>
  <c r="BP23" i="101" s="1"/>
  <c r="BH22" i="101"/>
  <c r="BD22" i="101"/>
  <c r="AV22" i="101"/>
  <c r="BP22" i="101" s="1"/>
  <c r="BH21" i="101"/>
  <c r="BD21" i="101"/>
  <c r="AV21" i="101"/>
  <c r="BP21" i="101" s="1"/>
  <c r="C8" i="101"/>
  <c r="I12" i="101" s="1"/>
  <c r="AB5" i="101"/>
  <c r="U5" i="101"/>
  <c r="N5" i="101"/>
  <c r="AB4" i="101"/>
  <c r="U4" i="101"/>
  <c r="N4" i="101"/>
  <c r="AB3" i="101"/>
  <c r="U3" i="101"/>
  <c r="N3" i="101"/>
  <c r="AB2" i="101"/>
  <c r="U2" i="101"/>
  <c r="N2" i="101"/>
  <c r="B2" i="101"/>
  <c r="BH26" i="100"/>
  <c r="BD26" i="100"/>
  <c r="AV26" i="100"/>
  <c r="BP26" i="100" s="1"/>
  <c r="BH25" i="100"/>
  <c r="BD25" i="100"/>
  <c r="AV25" i="100"/>
  <c r="BP25" i="100" s="1"/>
  <c r="BH24" i="100"/>
  <c r="BD24" i="100"/>
  <c r="AV24" i="100"/>
  <c r="BP24" i="100" s="1"/>
  <c r="BH23" i="100"/>
  <c r="BD23" i="100"/>
  <c r="AV23" i="100"/>
  <c r="BP23" i="100" s="1"/>
  <c r="BH22" i="100"/>
  <c r="BD22" i="100"/>
  <c r="AV22" i="100"/>
  <c r="BP22" i="100" s="1"/>
  <c r="BH21" i="100"/>
  <c r="BD21" i="100"/>
  <c r="AV21" i="100"/>
  <c r="BP21" i="100" s="1"/>
  <c r="C8" i="100"/>
  <c r="I12" i="100" s="1"/>
  <c r="AB5" i="100"/>
  <c r="U5" i="100"/>
  <c r="N5" i="100"/>
  <c r="AB4" i="100"/>
  <c r="U4" i="100"/>
  <c r="N4" i="100"/>
  <c r="AB3" i="100"/>
  <c r="U3" i="100"/>
  <c r="N3" i="100"/>
  <c r="AB2" i="100"/>
  <c r="U2" i="100"/>
  <c r="N2" i="100"/>
  <c r="B2" i="100"/>
  <c r="I14" i="101" l="1"/>
  <c r="I14" i="100"/>
  <c r="BH26" i="99" l="1"/>
  <c r="BD26" i="99"/>
  <c r="AV26" i="99"/>
  <c r="BP26" i="99" s="1"/>
  <c r="BH25" i="99"/>
  <c r="BD25" i="99"/>
  <c r="AV25" i="99"/>
  <c r="BP25" i="99" s="1"/>
  <c r="BH24" i="99"/>
  <c r="BD24" i="99"/>
  <c r="AV24" i="99"/>
  <c r="BH23" i="99"/>
  <c r="BD23" i="99"/>
  <c r="AV23" i="99"/>
  <c r="BH22" i="99"/>
  <c r="BD22" i="99"/>
  <c r="AV22" i="99"/>
  <c r="BP22" i="99" s="1"/>
  <c r="BH21" i="99"/>
  <c r="BD21" i="99"/>
  <c r="AV21" i="99"/>
  <c r="BP21" i="99" s="1"/>
  <c r="C8" i="99"/>
  <c r="I12" i="99" s="1"/>
  <c r="AB5" i="99"/>
  <c r="U5" i="99"/>
  <c r="N5" i="99"/>
  <c r="AB4" i="99"/>
  <c r="U4" i="99"/>
  <c r="N4" i="99"/>
  <c r="AB3" i="99"/>
  <c r="U3" i="99"/>
  <c r="N3" i="99"/>
  <c r="AB2" i="99"/>
  <c r="U2" i="99"/>
  <c r="N2" i="99"/>
  <c r="B2" i="99"/>
  <c r="BH33" i="88"/>
  <c r="BD33" i="88"/>
  <c r="AV33" i="88"/>
  <c r="BP33" i="88" s="1"/>
  <c r="BH32" i="88"/>
  <c r="BD32" i="88"/>
  <c r="AV32" i="88"/>
  <c r="BP32" i="88" s="1"/>
  <c r="BP23" i="99" l="1"/>
  <c r="I14" i="99" s="1"/>
  <c r="BP24" i="99"/>
  <c r="AB5" i="42" l="1"/>
  <c r="U5" i="42"/>
  <c r="N5" i="42"/>
  <c r="AB4" i="42"/>
  <c r="U4" i="42"/>
  <c r="N4" i="42"/>
  <c r="AB3" i="42"/>
  <c r="U3" i="42"/>
  <c r="N3" i="42"/>
  <c r="AB2" i="42"/>
  <c r="U2" i="42"/>
  <c r="N2" i="42"/>
  <c r="B2" i="42"/>
  <c r="AB5" i="97"/>
  <c r="U5" i="97"/>
  <c r="N5" i="97"/>
  <c r="AB4" i="97"/>
  <c r="U4" i="97"/>
  <c r="N4" i="97"/>
  <c r="AB3" i="97"/>
  <c r="U3" i="97"/>
  <c r="N3" i="97"/>
  <c r="AB2" i="97"/>
  <c r="U2" i="97"/>
  <c r="N2" i="97"/>
  <c r="B2" i="97"/>
  <c r="AB5" i="33"/>
  <c r="U5" i="33"/>
  <c r="N5" i="33"/>
  <c r="AB4" i="33"/>
  <c r="U4" i="33"/>
  <c r="N4" i="33"/>
  <c r="AB3" i="33"/>
  <c r="U3" i="33"/>
  <c r="N3" i="33"/>
  <c r="AB2" i="33"/>
  <c r="U2" i="33"/>
  <c r="N2" i="33"/>
  <c r="B2" i="33"/>
  <c r="AB5" i="88"/>
  <c r="U5" i="88"/>
  <c r="N5" i="88"/>
  <c r="AB4" i="88"/>
  <c r="U4" i="88"/>
  <c r="N4" i="88"/>
  <c r="AB3" i="88"/>
  <c r="U3" i="88"/>
  <c r="N3" i="88"/>
  <c r="AB2" i="88"/>
  <c r="U2" i="88"/>
  <c r="N2" i="88"/>
  <c r="B2" i="88"/>
  <c r="AB5" i="39"/>
  <c r="U5" i="39"/>
  <c r="N5" i="39"/>
  <c r="AB4" i="39"/>
  <c r="U4" i="39"/>
  <c r="N4" i="39"/>
  <c r="AB3" i="39"/>
  <c r="U3" i="39"/>
  <c r="N3" i="39"/>
  <c r="AB2" i="39"/>
  <c r="U2" i="39"/>
  <c r="N2" i="39"/>
  <c r="B2" i="39"/>
  <c r="AB5" i="55"/>
  <c r="U5" i="55"/>
  <c r="N5" i="55"/>
  <c r="AB4" i="55"/>
  <c r="U4" i="55"/>
  <c r="N4" i="55"/>
  <c r="AB3" i="55"/>
  <c r="U3" i="55"/>
  <c r="N3" i="55"/>
  <c r="AB2" i="55"/>
  <c r="U2" i="55"/>
  <c r="N2" i="55"/>
  <c r="B2" i="55"/>
  <c r="AB5" i="74"/>
  <c r="U5" i="74"/>
  <c r="N5" i="74"/>
  <c r="AB4" i="74"/>
  <c r="U4" i="74"/>
  <c r="N4" i="74"/>
  <c r="AB3" i="74"/>
  <c r="U3" i="74"/>
  <c r="N3" i="74"/>
  <c r="AB2" i="74"/>
  <c r="U2" i="74"/>
  <c r="N2" i="74"/>
  <c r="B2" i="74"/>
  <c r="AB5" i="58"/>
  <c r="U5" i="58"/>
  <c r="N5" i="58"/>
  <c r="AB4" i="58"/>
  <c r="U4" i="58"/>
  <c r="N4" i="58"/>
  <c r="AB3" i="58"/>
  <c r="U3" i="58"/>
  <c r="N3" i="58"/>
  <c r="AB2" i="58"/>
  <c r="U2" i="58"/>
  <c r="N2" i="58"/>
  <c r="B2" i="58"/>
  <c r="AB5" i="57"/>
  <c r="U5" i="57"/>
  <c r="N5" i="57"/>
  <c r="AB4" i="57"/>
  <c r="U4" i="57"/>
  <c r="N4" i="57"/>
  <c r="AB3" i="57"/>
  <c r="U3" i="57"/>
  <c r="N3" i="57"/>
  <c r="AB2" i="57"/>
  <c r="U2" i="57"/>
  <c r="N2" i="57"/>
  <c r="B2" i="57"/>
  <c r="AB5" i="54"/>
  <c r="U5" i="54"/>
  <c r="N5" i="54"/>
  <c r="AB4" i="54"/>
  <c r="U4" i="54"/>
  <c r="N4" i="54"/>
  <c r="AB3" i="54"/>
  <c r="U3" i="54"/>
  <c r="N3" i="54"/>
  <c r="AB2" i="54"/>
  <c r="U2" i="54"/>
  <c r="N2" i="54"/>
  <c r="B2" i="54"/>
  <c r="AB5" i="31"/>
  <c r="U5" i="31"/>
  <c r="N5" i="31"/>
  <c r="AB4" i="31"/>
  <c r="U4" i="31"/>
  <c r="N4" i="31"/>
  <c r="AB3" i="31"/>
  <c r="U3" i="31"/>
  <c r="N3" i="31"/>
  <c r="AB2" i="31"/>
  <c r="U2" i="31"/>
  <c r="N2" i="31"/>
  <c r="B2" i="31"/>
  <c r="AB5" i="72"/>
  <c r="U5" i="72"/>
  <c r="N5" i="72"/>
  <c r="AB4" i="72"/>
  <c r="U4" i="72"/>
  <c r="N4" i="72"/>
  <c r="AB3" i="72"/>
  <c r="U3" i="72"/>
  <c r="N3" i="72"/>
  <c r="AB2" i="72"/>
  <c r="U2" i="72"/>
  <c r="N2" i="72"/>
  <c r="B2" i="72"/>
  <c r="AB5" i="59"/>
  <c r="U5" i="59"/>
  <c r="N5" i="59"/>
  <c r="AB4" i="59"/>
  <c r="U4" i="59"/>
  <c r="N4" i="59"/>
  <c r="AB3" i="59"/>
  <c r="U3" i="59"/>
  <c r="N3" i="59"/>
  <c r="AB2" i="59"/>
  <c r="U2" i="59"/>
  <c r="N2" i="59"/>
  <c r="B2" i="59"/>
  <c r="AB5" i="80"/>
  <c r="U5" i="80"/>
  <c r="N5" i="80"/>
  <c r="AB4" i="80"/>
  <c r="U4" i="80"/>
  <c r="N4" i="80"/>
  <c r="AB3" i="80"/>
  <c r="U3" i="80"/>
  <c r="N3" i="80"/>
  <c r="AB2" i="80"/>
  <c r="U2" i="80"/>
  <c r="N2" i="80"/>
  <c r="B2" i="80"/>
  <c r="AB5" i="45"/>
  <c r="U5" i="45"/>
  <c r="N5" i="45"/>
  <c r="AB4" i="45"/>
  <c r="U4" i="45"/>
  <c r="N4" i="45"/>
  <c r="AB3" i="45"/>
  <c r="U3" i="45"/>
  <c r="N3" i="45"/>
  <c r="AB2" i="45"/>
  <c r="U2" i="45"/>
  <c r="N2" i="45"/>
  <c r="B2" i="45"/>
  <c r="AB5" i="30"/>
  <c r="U5" i="30"/>
  <c r="N5" i="30"/>
  <c r="AB4" i="30"/>
  <c r="U4" i="30"/>
  <c r="N4" i="30"/>
  <c r="AB3" i="30"/>
  <c r="U3" i="30"/>
  <c r="N3" i="30"/>
  <c r="AB2" i="30"/>
  <c r="U2" i="30"/>
  <c r="N2" i="30"/>
  <c r="B2" i="30"/>
  <c r="AB5" i="43"/>
  <c r="U5" i="43"/>
  <c r="N5" i="43"/>
  <c r="AB4" i="43"/>
  <c r="U4" i="43"/>
  <c r="N4" i="43"/>
  <c r="AB3" i="43"/>
  <c r="U3" i="43"/>
  <c r="N3" i="43"/>
  <c r="AB2" i="43"/>
  <c r="U2" i="43"/>
  <c r="N2" i="43"/>
  <c r="B2" i="43"/>
  <c r="AB5" i="71"/>
  <c r="U5" i="71"/>
  <c r="N5" i="71"/>
  <c r="AB4" i="71"/>
  <c r="U4" i="71"/>
  <c r="N4" i="71"/>
  <c r="AB3" i="71"/>
  <c r="U3" i="71"/>
  <c r="N3" i="71"/>
  <c r="AB2" i="71"/>
  <c r="U2" i="71"/>
  <c r="N2" i="71"/>
  <c r="B2" i="71"/>
  <c r="AB5" i="70"/>
  <c r="U5" i="70"/>
  <c r="N5" i="70"/>
  <c r="AB4" i="70"/>
  <c r="U4" i="70"/>
  <c r="N4" i="70"/>
  <c r="AB3" i="70"/>
  <c r="U3" i="70"/>
  <c r="N3" i="70"/>
  <c r="AB2" i="70"/>
  <c r="U2" i="70"/>
  <c r="N2" i="70"/>
  <c r="B2" i="70"/>
  <c r="AB5" i="68"/>
  <c r="U5" i="68"/>
  <c r="N5" i="68"/>
  <c r="AB4" i="68"/>
  <c r="U4" i="68"/>
  <c r="N4" i="68"/>
  <c r="AB3" i="68"/>
  <c r="U3" i="68"/>
  <c r="N3" i="68"/>
  <c r="AB2" i="68"/>
  <c r="U2" i="68"/>
  <c r="N2" i="68"/>
  <c r="B2" i="68"/>
  <c r="AB5" i="69"/>
  <c r="U5" i="69"/>
  <c r="N5" i="69"/>
  <c r="AB4" i="69"/>
  <c r="U4" i="69"/>
  <c r="N4" i="69"/>
  <c r="AB3" i="69"/>
  <c r="U3" i="69"/>
  <c r="N3" i="69"/>
  <c r="AB2" i="69"/>
  <c r="U2" i="69"/>
  <c r="N2" i="69"/>
  <c r="B2" i="69"/>
  <c r="AB5" i="76"/>
  <c r="U5" i="76"/>
  <c r="N5" i="76"/>
  <c r="AB4" i="76"/>
  <c r="U4" i="76"/>
  <c r="N4" i="76"/>
  <c r="AB3" i="76"/>
  <c r="U3" i="76"/>
  <c r="N3" i="76"/>
  <c r="AB2" i="76"/>
  <c r="U2" i="76"/>
  <c r="N2" i="76"/>
  <c r="B2" i="76"/>
  <c r="AB5" i="40"/>
  <c r="U5" i="40"/>
  <c r="N5" i="40"/>
  <c r="AB4" i="40"/>
  <c r="U4" i="40"/>
  <c r="N4" i="40"/>
  <c r="AB3" i="40"/>
  <c r="U3" i="40"/>
  <c r="N3" i="40"/>
  <c r="AB2" i="40"/>
  <c r="U2" i="40"/>
  <c r="N2" i="40"/>
  <c r="B2" i="40"/>
  <c r="AB5" i="41"/>
  <c r="U5" i="41"/>
  <c r="N5" i="41"/>
  <c r="AB4" i="41"/>
  <c r="U4" i="41"/>
  <c r="N4" i="41"/>
  <c r="AB3" i="41"/>
  <c r="U3" i="41"/>
  <c r="N3" i="41"/>
  <c r="AB2" i="41"/>
  <c r="U2" i="41"/>
  <c r="N2" i="41"/>
  <c r="B2" i="41"/>
  <c r="AB5" i="98"/>
  <c r="U5" i="98"/>
  <c r="N5" i="98"/>
  <c r="AB4" i="98"/>
  <c r="U4" i="98"/>
  <c r="N4" i="98"/>
  <c r="AB3" i="98"/>
  <c r="U3" i="98"/>
  <c r="N3" i="98"/>
  <c r="AB2" i="98"/>
  <c r="U2" i="98"/>
  <c r="N2" i="98"/>
  <c r="B2" i="98"/>
  <c r="AB5" i="62"/>
  <c r="U5" i="62"/>
  <c r="N5" i="62"/>
  <c r="AB4" i="62"/>
  <c r="U4" i="62"/>
  <c r="N4" i="62"/>
  <c r="AB3" i="62"/>
  <c r="U3" i="62"/>
  <c r="N3" i="62"/>
  <c r="AB2" i="62"/>
  <c r="U2" i="62"/>
  <c r="N2" i="62"/>
  <c r="B2" i="62"/>
  <c r="AB5" i="63"/>
  <c r="U5" i="63"/>
  <c r="N5" i="63"/>
  <c r="AB4" i="63"/>
  <c r="U4" i="63"/>
  <c r="N4" i="63"/>
  <c r="AB3" i="63"/>
  <c r="U3" i="63"/>
  <c r="N3" i="63"/>
  <c r="AB2" i="63"/>
  <c r="U2" i="63"/>
  <c r="N2" i="63"/>
  <c r="B2" i="63"/>
  <c r="AB5" i="75"/>
  <c r="U5" i="75"/>
  <c r="N5" i="75"/>
  <c r="AB4" i="75"/>
  <c r="U4" i="75"/>
  <c r="N4" i="75"/>
  <c r="AB3" i="75"/>
  <c r="U3" i="75"/>
  <c r="N3" i="75"/>
  <c r="AB2" i="75"/>
  <c r="U2" i="75"/>
  <c r="N2" i="75"/>
  <c r="B2" i="75"/>
  <c r="AB5" i="60"/>
  <c r="U5" i="60"/>
  <c r="N5" i="60"/>
  <c r="AB4" i="60"/>
  <c r="U4" i="60"/>
  <c r="N4" i="60"/>
  <c r="AB3" i="60"/>
  <c r="U3" i="60"/>
  <c r="N3" i="60"/>
  <c r="AB2" i="60"/>
  <c r="U2" i="60"/>
  <c r="N2" i="60"/>
  <c r="B2" i="60"/>
  <c r="AB5" i="34"/>
  <c r="U5" i="34"/>
  <c r="N5" i="34"/>
  <c r="AB4" i="34"/>
  <c r="U4" i="34"/>
  <c r="N4" i="34"/>
  <c r="AB3" i="34"/>
  <c r="U3" i="34"/>
  <c r="N3" i="34"/>
  <c r="AB2" i="34"/>
  <c r="U2" i="34"/>
  <c r="N2" i="34"/>
  <c r="B2" i="34"/>
  <c r="AB5" i="56"/>
  <c r="U5" i="56"/>
  <c r="N5" i="56"/>
  <c r="AB4" i="56"/>
  <c r="U4" i="56"/>
  <c r="N4" i="56"/>
  <c r="AB3" i="56"/>
  <c r="U3" i="56"/>
  <c r="N3" i="56"/>
  <c r="AB2" i="56"/>
  <c r="U2" i="56"/>
  <c r="N2" i="56"/>
  <c r="B2" i="56"/>
  <c r="AB5" i="44"/>
  <c r="U5" i="44"/>
  <c r="N5" i="44"/>
  <c r="AB4" i="44"/>
  <c r="U4" i="44"/>
  <c r="N4" i="44"/>
  <c r="AB3" i="44"/>
  <c r="U3" i="44"/>
  <c r="N3" i="44"/>
  <c r="AB2" i="44"/>
  <c r="U2" i="44"/>
  <c r="N2" i="44"/>
  <c r="B2" i="44"/>
  <c r="AB5" i="78"/>
  <c r="U5" i="78"/>
  <c r="N5" i="78"/>
  <c r="AB4" i="78"/>
  <c r="U4" i="78"/>
  <c r="N4" i="78"/>
  <c r="AB3" i="78"/>
  <c r="U3" i="78"/>
  <c r="N3" i="78"/>
  <c r="AB2" i="78"/>
  <c r="U2" i="78"/>
  <c r="N2" i="78"/>
  <c r="B2" i="78"/>
  <c r="AB5" i="29"/>
  <c r="U5" i="29"/>
  <c r="N5" i="29"/>
  <c r="AB4" i="29"/>
  <c r="U4" i="29"/>
  <c r="N4" i="29"/>
  <c r="AB3" i="29"/>
  <c r="U3" i="29"/>
  <c r="N3" i="29"/>
  <c r="AB2" i="29"/>
  <c r="U2" i="29"/>
  <c r="N2" i="29"/>
  <c r="B2" i="29"/>
  <c r="AB5" i="52"/>
  <c r="U5" i="52"/>
  <c r="N5" i="52"/>
  <c r="AB4" i="52"/>
  <c r="U4" i="52"/>
  <c r="N4" i="52"/>
  <c r="AB3" i="52"/>
  <c r="U3" i="52"/>
  <c r="N3" i="52"/>
  <c r="AB2" i="52"/>
  <c r="U2" i="52"/>
  <c r="N2" i="52"/>
  <c r="B2" i="52"/>
  <c r="AB5" i="92"/>
  <c r="U5" i="92"/>
  <c r="N5" i="92"/>
  <c r="AB4" i="92"/>
  <c r="U4" i="92"/>
  <c r="N4" i="92"/>
  <c r="AB3" i="92"/>
  <c r="U3" i="92"/>
  <c r="N3" i="92"/>
  <c r="AB2" i="92"/>
  <c r="U2" i="92"/>
  <c r="N2" i="92"/>
  <c r="B2" i="92"/>
  <c r="AB5" i="53"/>
  <c r="U5" i="53"/>
  <c r="N5" i="53"/>
  <c r="AB4" i="53"/>
  <c r="U4" i="53"/>
  <c r="N4" i="53"/>
  <c r="AB3" i="53"/>
  <c r="U3" i="53"/>
  <c r="N3" i="53"/>
  <c r="AB2" i="53"/>
  <c r="U2" i="53"/>
  <c r="N2" i="53"/>
  <c r="B2" i="53"/>
  <c r="AB5" i="73"/>
  <c r="U5" i="73"/>
  <c r="N5" i="73"/>
  <c r="AB4" i="73"/>
  <c r="U4" i="73"/>
  <c r="N4" i="73"/>
  <c r="AB3" i="73"/>
  <c r="U3" i="73"/>
  <c r="N3" i="73"/>
  <c r="AB2" i="73"/>
  <c r="U2" i="73"/>
  <c r="N2" i="73"/>
  <c r="B2" i="73"/>
  <c r="AB5" i="84"/>
  <c r="U5" i="84"/>
  <c r="N5" i="84"/>
  <c r="AB4" i="84"/>
  <c r="U4" i="84"/>
  <c r="N4" i="84"/>
  <c r="AB3" i="84"/>
  <c r="U3" i="84"/>
  <c r="N3" i="84"/>
  <c r="AB2" i="84"/>
  <c r="U2" i="84"/>
  <c r="N2" i="84"/>
  <c r="B2" i="84"/>
  <c r="AB5" i="96"/>
  <c r="U5" i="96"/>
  <c r="N5" i="96"/>
  <c r="AB4" i="96"/>
  <c r="U4" i="96"/>
  <c r="N4" i="96"/>
  <c r="AB3" i="96"/>
  <c r="U3" i="96"/>
  <c r="N3" i="96"/>
  <c r="AB2" i="96"/>
  <c r="U2" i="96"/>
  <c r="N2" i="96"/>
  <c r="B2" i="96"/>
  <c r="AB5" i="83"/>
  <c r="U5" i="83"/>
  <c r="N5" i="83"/>
  <c r="AB4" i="83"/>
  <c r="U4" i="83"/>
  <c r="N4" i="83"/>
  <c r="AB3" i="83"/>
  <c r="U3" i="83"/>
  <c r="N3" i="83"/>
  <c r="AB2" i="83"/>
  <c r="U2" i="83"/>
  <c r="N2" i="83"/>
  <c r="B2" i="83"/>
  <c r="AB5" i="81"/>
  <c r="U5" i="81"/>
  <c r="N5" i="81"/>
  <c r="AB4" i="81"/>
  <c r="U4" i="81"/>
  <c r="N4" i="81"/>
  <c r="AB3" i="81"/>
  <c r="U3" i="81"/>
  <c r="N3" i="81"/>
  <c r="AB2" i="81"/>
  <c r="U2" i="81"/>
  <c r="N2" i="81"/>
  <c r="B2" i="81"/>
  <c r="AB5" i="90"/>
  <c r="U5" i="90"/>
  <c r="N5" i="90"/>
  <c r="AB4" i="90"/>
  <c r="U4" i="90"/>
  <c r="N4" i="90"/>
  <c r="AB3" i="90"/>
  <c r="U3" i="90"/>
  <c r="N3" i="90"/>
  <c r="AB2" i="90"/>
  <c r="U2" i="90"/>
  <c r="N2" i="90"/>
  <c r="B2" i="90"/>
  <c r="AB5" i="86"/>
  <c r="U5" i="86"/>
  <c r="N5" i="86"/>
  <c r="AB4" i="86"/>
  <c r="U4" i="86"/>
  <c r="N4" i="86"/>
  <c r="AB3" i="86"/>
  <c r="U3" i="86"/>
  <c r="N3" i="86"/>
  <c r="AB2" i="86"/>
  <c r="U2" i="86"/>
  <c r="N2" i="86"/>
  <c r="B2" i="86"/>
  <c r="AB5" i="94"/>
  <c r="U5" i="94"/>
  <c r="N5" i="94"/>
  <c r="AB4" i="94"/>
  <c r="U4" i="94"/>
  <c r="N4" i="94"/>
  <c r="AB3" i="94"/>
  <c r="U3" i="94"/>
  <c r="N3" i="94"/>
  <c r="AB2" i="94"/>
  <c r="U2" i="94"/>
  <c r="N2" i="94"/>
  <c r="B2" i="94"/>
  <c r="AB5" i="93"/>
  <c r="U5" i="93"/>
  <c r="N5" i="93"/>
  <c r="AB4" i="93"/>
  <c r="U4" i="93"/>
  <c r="N4" i="93"/>
  <c r="AB3" i="93"/>
  <c r="U3" i="93"/>
  <c r="N3" i="93"/>
  <c r="AB2" i="93"/>
  <c r="U2" i="93"/>
  <c r="N2" i="93"/>
  <c r="B2" i="93"/>
  <c r="AB5" i="82"/>
  <c r="U5" i="82"/>
  <c r="N5" i="82"/>
  <c r="AB4" i="82"/>
  <c r="U4" i="82"/>
  <c r="N4" i="82"/>
  <c r="AB3" i="82"/>
  <c r="U3" i="82"/>
  <c r="N3" i="82"/>
  <c r="AB2" i="82"/>
  <c r="U2" i="82"/>
  <c r="N2" i="82"/>
  <c r="B2" i="82"/>
  <c r="AB5" i="85"/>
  <c r="U5" i="85"/>
  <c r="N5" i="85"/>
  <c r="AB4" i="85"/>
  <c r="U4" i="85"/>
  <c r="N4" i="85"/>
  <c r="AB3" i="85"/>
  <c r="U3" i="85"/>
  <c r="N3" i="85"/>
  <c r="AB2" i="85"/>
  <c r="U2" i="85"/>
  <c r="N2" i="85"/>
  <c r="B2" i="85"/>
  <c r="AB5" i="95"/>
  <c r="U5" i="95"/>
  <c r="N5" i="95"/>
  <c r="AB4" i="95"/>
  <c r="U4" i="95"/>
  <c r="N4" i="95"/>
  <c r="AB3" i="95"/>
  <c r="U3" i="95"/>
  <c r="N3" i="95"/>
  <c r="AB2" i="95"/>
  <c r="U2" i="95"/>
  <c r="N2" i="95"/>
  <c r="B2" i="95"/>
  <c r="AB5" i="87"/>
  <c r="U5" i="87"/>
  <c r="N5" i="87"/>
  <c r="AB4" i="87"/>
  <c r="U4" i="87"/>
  <c r="N4" i="87"/>
  <c r="AB3" i="87"/>
  <c r="U3" i="87"/>
  <c r="N3" i="87"/>
  <c r="AB2" i="87"/>
  <c r="U2" i="87"/>
  <c r="N2" i="87"/>
  <c r="B2" i="87"/>
  <c r="AB4" i="32"/>
  <c r="U4" i="32"/>
  <c r="N4" i="32"/>
  <c r="AB2" i="32"/>
  <c r="U2" i="32"/>
  <c r="N2" i="32"/>
  <c r="AB2" i="51"/>
  <c r="AB4" i="51"/>
  <c r="U4" i="51"/>
  <c r="U2" i="51"/>
  <c r="N2" i="51"/>
  <c r="N4" i="51"/>
  <c r="AC3" i="10"/>
  <c r="T3" i="10"/>
  <c r="L3" i="10"/>
  <c r="AC1" i="10"/>
  <c r="T1" i="10"/>
  <c r="L1" i="10"/>
  <c r="AC3" i="9"/>
  <c r="AC1" i="9"/>
  <c r="T3" i="9"/>
  <c r="T1" i="9"/>
  <c r="L3" i="9"/>
  <c r="L1" i="9"/>
  <c r="BH24" i="98" l="1"/>
  <c r="BD24" i="98"/>
  <c r="AV24" i="98"/>
  <c r="BP24" i="98" s="1"/>
  <c r="BH25" i="98"/>
  <c r="BD25" i="98"/>
  <c r="AV25" i="98"/>
  <c r="BP25" i="98" s="1"/>
  <c r="BH22" i="98"/>
  <c r="BD22" i="98"/>
  <c r="AV22" i="98"/>
  <c r="BH21" i="98" l="1"/>
  <c r="BD21" i="98"/>
  <c r="AV21" i="98"/>
  <c r="BH20" i="98"/>
  <c r="BD20" i="98"/>
  <c r="AV20" i="98"/>
  <c r="BH23" i="98"/>
  <c r="BD23" i="98"/>
  <c r="AV23" i="98"/>
  <c r="C8" i="98"/>
  <c r="I12" i="98" s="1"/>
  <c r="AV22" i="97"/>
  <c r="BH22" i="97"/>
  <c r="BD22" i="97"/>
  <c r="BP22" i="97" s="1"/>
  <c r="BH23" i="97"/>
  <c r="BD23" i="97"/>
  <c r="AV23" i="97"/>
  <c r="BP23" i="97" s="1"/>
  <c r="BH21" i="97"/>
  <c r="BD21" i="97"/>
  <c r="AV21" i="97"/>
  <c r="BH20" i="97"/>
  <c r="BD20" i="97"/>
  <c r="AV20" i="97"/>
  <c r="BP20" i="97" s="1"/>
  <c r="C8" i="97"/>
  <c r="I12" i="97" s="1"/>
  <c r="BH25" i="45"/>
  <c r="BD25" i="45"/>
  <c r="AV25" i="45"/>
  <c r="I14" i="94"/>
  <c r="I14" i="93"/>
  <c r="BP21" i="98" l="1"/>
  <c r="BP20" i="98"/>
  <c r="BP21" i="97"/>
  <c r="I14" i="97"/>
  <c r="BP25" i="45"/>
  <c r="BH50" i="90"/>
  <c r="BD50" i="90"/>
  <c r="AV50" i="90"/>
  <c r="BP50" i="90" s="1"/>
  <c r="BH49" i="90"/>
  <c r="BD49" i="90"/>
  <c r="AV49" i="90"/>
  <c r="BH51" i="90"/>
  <c r="BD51" i="90"/>
  <c r="AV51" i="90"/>
  <c r="BP51" i="90" s="1"/>
  <c r="BP23" i="98" l="1"/>
  <c r="BP49" i="90"/>
  <c r="BH22" i="96"/>
  <c r="BD22" i="96"/>
  <c r="AV22" i="96"/>
  <c r="BP22" i="96" s="1"/>
  <c r="BH21" i="96"/>
  <c r="BD21" i="96"/>
  <c r="AV21" i="96"/>
  <c r="BP21" i="96" s="1"/>
  <c r="BH20" i="96"/>
  <c r="BD20" i="96"/>
  <c r="AV20" i="96"/>
  <c r="BP20" i="96" s="1"/>
  <c r="C8" i="96"/>
  <c r="BH20" i="95"/>
  <c r="BD20" i="95"/>
  <c r="AV20" i="95"/>
  <c r="BP20" i="95" s="1"/>
  <c r="I14" i="95" s="1"/>
  <c r="BH22" i="95"/>
  <c r="BD22" i="95"/>
  <c r="AV22" i="95"/>
  <c r="BP22" i="95" s="1"/>
  <c r="BH21" i="95"/>
  <c r="BD21" i="95"/>
  <c r="AV21" i="95"/>
  <c r="BP21" i="95" s="1"/>
  <c r="C8" i="95"/>
  <c r="BP22" i="98" l="1"/>
  <c r="I14" i="98" s="1"/>
  <c r="I14" i="96"/>
  <c r="BH48" i="90" l="1"/>
  <c r="BD48" i="90"/>
  <c r="AV48" i="90"/>
  <c r="BP48" i="90" s="1"/>
  <c r="BH26" i="44"/>
  <c r="BD26" i="44"/>
  <c r="AV26" i="44"/>
  <c r="BP26" i="44" s="1"/>
  <c r="AV45" i="90"/>
  <c r="BH22" i="94"/>
  <c r="BD22" i="94"/>
  <c r="AV22" i="94"/>
  <c r="BH21" i="94"/>
  <c r="BD21" i="94"/>
  <c r="AV21" i="94"/>
  <c r="BH20" i="94"/>
  <c r="BD20" i="94"/>
  <c r="AV20" i="94"/>
  <c r="C8" i="94"/>
  <c r="BH23" i="93"/>
  <c r="BD23" i="93"/>
  <c r="AV23" i="93"/>
  <c r="BP23" i="93" s="1"/>
  <c r="BH22" i="93"/>
  <c r="BD22" i="93"/>
  <c r="AV22" i="93"/>
  <c r="BP22" i="93" s="1"/>
  <c r="BH21" i="93"/>
  <c r="BD21" i="93"/>
  <c r="AV21" i="93"/>
  <c r="BP21" i="93" s="1"/>
  <c r="BH20" i="93"/>
  <c r="BD20" i="93"/>
  <c r="AV20" i="93"/>
  <c r="BP20" i="93" s="1"/>
  <c r="C8" i="93"/>
  <c r="BP21" i="94" l="1"/>
  <c r="BP22" i="94"/>
  <c r="BP20" i="94" s="1"/>
  <c r="BP37" i="92"/>
  <c r="BP36" i="92"/>
  <c r="BP35" i="92"/>
  <c r="BP34" i="92"/>
  <c r="BP33" i="92"/>
  <c r="BP32" i="92"/>
  <c r="BP31" i="92"/>
  <c r="BP30" i="92"/>
  <c r="BP29" i="92"/>
  <c r="BP28" i="92"/>
  <c r="BP27" i="92"/>
  <c r="BP26" i="92"/>
  <c r="BP25" i="92"/>
  <c r="BP24" i="92"/>
  <c r="BP23" i="92"/>
  <c r="BH22" i="92"/>
  <c r="AV22" i="92"/>
  <c r="BH21" i="92"/>
  <c r="BD21" i="92"/>
  <c r="AV21" i="92"/>
  <c r="BH20" i="92"/>
  <c r="BD20" i="92"/>
  <c r="AV20" i="92"/>
  <c r="C8" i="92"/>
  <c r="I12" i="92" s="1"/>
  <c r="BP20" i="92" l="1"/>
  <c r="BP22" i="92"/>
  <c r="BP21" i="92"/>
  <c r="I14" i="92" s="1"/>
  <c r="C8" i="90"/>
  <c r="AV20" i="90"/>
  <c r="BD20" i="90"/>
  <c r="BH20" i="90"/>
  <c r="AV21" i="90"/>
  <c r="BD21" i="90"/>
  <c r="BH21" i="90"/>
  <c r="AV22" i="90"/>
  <c r="BD22" i="90"/>
  <c r="BH22" i="90"/>
  <c r="AV23" i="90"/>
  <c r="BD23" i="90"/>
  <c r="BH23" i="90"/>
  <c r="AV24" i="90"/>
  <c r="BD24" i="90"/>
  <c r="BH24" i="90"/>
  <c r="AV25" i="90"/>
  <c r="BD25" i="90"/>
  <c r="BH25" i="90"/>
  <c r="AV26" i="90"/>
  <c r="BP26" i="90" s="1"/>
  <c r="BD26" i="90"/>
  <c r="BH26" i="90"/>
  <c r="AV27" i="90"/>
  <c r="BD27" i="90"/>
  <c r="BH27" i="90"/>
  <c r="AV28" i="90"/>
  <c r="BD28" i="90"/>
  <c r="BH28" i="90"/>
  <c r="AV29" i="90"/>
  <c r="BD29" i="90"/>
  <c r="BH29" i="90"/>
  <c r="AV30" i="90"/>
  <c r="BP30" i="90" s="1"/>
  <c r="BD30" i="90"/>
  <c r="BH30" i="90"/>
  <c r="AV31" i="90"/>
  <c r="BD31" i="90"/>
  <c r="BH31" i="90"/>
  <c r="AV32" i="90"/>
  <c r="BD32" i="90"/>
  <c r="BH32" i="90"/>
  <c r="AV33" i="90"/>
  <c r="BD33" i="90"/>
  <c r="BH33" i="90"/>
  <c r="AV34" i="90"/>
  <c r="BP34" i="90" s="1"/>
  <c r="BD34" i="90"/>
  <c r="BH34" i="90"/>
  <c r="AV35" i="90"/>
  <c r="BD35" i="90"/>
  <c r="BH35" i="90"/>
  <c r="AV36" i="90"/>
  <c r="BD36" i="90"/>
  <c r="BH36" i="90"/>
  <c r="AV37" i="90"/>
  <c r="BD37" i="90"/>
  <c r="BH37" i="90"/>
  <c r="AV38" i="90"/>
  <c r="BP38" i="90" s="1"/>
  <c r="BD38" i="90"/>
  <c r="BH38" i="90"/>
  <c r="AV39" i="90"/>
  <c r="BD39" i="90"/>
  <c r="BH39" i="90"/>
  <c r="AV40" i="90"/>
  <c r="BD40" i="90"/>
  <c r="BH40" i="90"/>
  <c r="AV41" i="90"/>
  <c r="BD41" i="90"/>
  <c r="BH41" i="90"/>
  <c r="AV42" i="90"/>
  <c r="BP42" i="90" s="1"/>
  <c r="BD42" i="90"/>
  <c r="BH42" i="90"/>
  <c r="AV43" i="90"/>
  <c r="BD43" i="90"/>
  <c r="BH43" i="90"/>
  <c r="AV44" i="90"/>
  <c r="BD44" i="90"/>
  <c r="BH44" i="90"/>
  <c r="BD45" i="90"/>
  <c r="BH45" i="90"/>
  <c r="AV46" i="90"/>
  <c r="BD46" i="90"/>
  <c r="BH46" i="90"/>
  <c r="AV47" i="90"/>
  <c r="BD47" i="90"/>
  <c r="BH47" i="90"/>
  <c r="BP46" i="90" l="1"/>
  <c r="BP43" i="90"/>
  <c r="I14" i="90" s="1"/>
  <c r="BP39" i="90"/>
  <c r="BP35" i="90"/>
  <c r="BP40" i="90"/>
  <c r="BP36" i="90"/>
  <c r="BP32" i="90"/>
  <c r="BP28" i="90"/>
  <c r="BP24" i="90"/>
  <c r="BP47" i="90"/>
  <c r="BP31" i="90"/>
  <c r="BP27" i="90"/>
  <c r="BP23" i="90"/>
  <c r="BP44" i="90"/>
  <c r="BP45" i="90"/>
  <c r="BP41" i="90"/>
  <c r="BP37" i="90"/>
  <c r="BP33" i="90"/>
  <c r="BP29" i="90"/>
  <c r="BP25" i="90"/>
  <c r="BP21" i="90"/>
  <c r="BP20" i="90" l="1"/>
  <c r="BP22" i="90"/>
  <c r="C8" i="89"/>
  <c r="I12" i="89" s="1"/>
  <c r="AV20" i="89"/>
  <c r="BP20" i="89" s="1"/>
  <c r="BD20" i="89"/>
  <c r="BH20" i="89"/>
  <c r="AV21" i="89"/>
  <c r="BD21" i="89"/>
  <c r="BH21" i="89"/>
  <c r="AB5" i="89"/>
  <c r="BP21" i="89" l="1"/>
  <c r="I14" i="89" s="1"/>
  <c r="C8" i="88"/>
  <c r="I12" i="88" s="1"/>
  <c r="AV21" i="88"/>
  <c r="BD21" i="88"/>
  <c r="BH21" i="88"/>
  <c r="AV22" i="88"/>
  <c r="BD22" i="88"/>
  <c r="BH22" i="88"/>
  <c r="AV23" i="88"/>
  <c r="BD23" i="88"/>
  <c r="BH23" i="88"/>
  <c r="AV24" i="88"/>
  <c r="BD24" i="88"/>
  <c r="BH24" i="88"/>
  <c r="AV25" i="88"/>
  <c r="BD25" i="88"/>
  <c r="BH25" i="88"/>
  <c r="AV26" i="88"/>
  <c r="BD26" i="88"/>
  <c r="BH26" i="88"/>
  <c r="AV27" i="88"/>
  <c r="BD27" i="88"/>
  <c r="BH27" i="88"/>
  <c r="AV28" i="88"/>
  <c r="BD28" i="88"/>
  <c r="BH28" i="88"/>
  <c r="AV29" i="88"/>
  <c r="BD29" i="88"/>
  <c r="BH29" i="88"/>
  <c r="AV30" i="88"/>
  <c r="BD30" i="88"/>
  <c r="BH30" i="88"/>
  <c r="AV31" i="88"/>
  <c r="BD31" i="88"/>
  <c r="BH31" i="88"/>
  <c r="BP29" i="88" l="1"/>
  <c r="BP25" i="88"/>
  <c r="BP21" i="88"/>
  <c r="BP30" i="88"/>
  <c r="BP26" i="88"/>
  <c r="BP31" i="88"/>
  <c r="BP27" i="88"/>
  <c r="BP23" i="88"/>
  <c r="BP22" i="88"/>
  <c r="BP28" i="88"/>
  <c r="BP24" i="88"/>
  <c r="C8" i="87"/>
  <c r="AV20" i="87"/>
  <c r="BD20" i="87"/>
  <c r="BH20" i="87"/>
  <c r="AV21" i="87"/>
  <c r="BD21" i="87"/>
  <c r="BH21" i="87"/>
  <c r="AV22" i="87"/>
  <c r="BD22" i="87"/>
  <c r="BH22" i="87"/>
  <c r="I14" i="88" l="1"/>
  <c r="BP20" i="87"/>
  <c r="BP21" i="87"/>
  <c r="BP22" i="87"/>
  <c r="I14" i="87" s="1"/>
  <c r="C8" i="86"/>
  <c r="AV20" i="86"/>
  <c r="BD20" i="86"/>
  <c r="BP20" i="86" s="1"/>
  <c r="BH20" i="86"/>
  <c r="AV21" i="86"/>
  <c r="BD21" i="86"/>
  <c r="BH21" i="86"/>
  <c r="AV22" i="86"/>
  <c r="BD22" i="86"/>
  <c r="BH22" i="86"/>
  <c r="C8" i="85"/>
  <c r="AV20" i="85"/>
  <c r="BD20" i="85"/>
  <c r="BP20" i="85" s="1"/>
  <c r="BH20" i="85"/>
  <c r="AV21" i="85"/>
  <c r="BD21" i="85"/>
  <c r="BH21" i="85"/>
  <c r="AV22" i="85"/>
  <c r="BD22" i="85"/>
  <c r="BP22" i="85" s="1"/>
  <c r="BH22" i="85"/>
  <c r="AV23" i="85"/>
  <c r="BD23" i="85"/>
  <c r="BH23" i="85"/>
  <c r="BP23" i="85" s="1"/>
  <c r="C8" i="84"/>
  <c r="AV20" i="84"/>
  <c r="BD20" i="84"/>
  <c r="BH20" i="84"/>
  <c r="AV21" i="84"/>
  <c r="BD21" i="84"/>
  <c r="BH21" i="84"/>
  <c r="AV22" i="84"/>
  <c r="BP22" i="84" s="1"/>
  <c r="BD22" i="84"/>
  <c r="BH22" i="84"/>
  <c r="C8" i="83"/>
  <c r="AV20" i="83"/>
  <c r="BP20" i="83" s="1"/>
  <c r="BD20" i="83"/>
  <c r="BH20" i="83"/>
  <c r="AV21" i="83"/>
  <c r="BD21" i="83"/>
  <c r="BH21" i="83"/>
  <c r="AV22" i="83"/>
  <c r="BD22" i="83"/>
  <c r="BH22" i="83"/>
  <c r="AV23" i="83"/>
  <c r="BD23" i="83"/>
  <c r="BH23" i="83"/>
  <c r="AV24" i="83"/>
  <c r="BD24" i="83"/>
  <c r="BH24" i="83"/>
  <c r="AV25" i="83"/>
  <c r="BD25" i="83"/>
  <c r="BH25" i="83"/>
  <c r="AV26" i="83"/>
  <c r="BD26" i="83"/>
  <c r="BH26" i="83"/>
  <c r="AV27" i="83"/>
  <c r="BD27" i="83"/>
  <c r="BH27" i="83"/>
  <c r="BP22" i="86" l="1"/>
  <c r="BP21" i="86"/>
  <c r="I14" i="86" s="1"/>
  <c r="BP20" i="84"/>
  <c r="I14" i="84" s="1"/>
  <c r="BP21" i="85"/>
  <c r="BP27" i="83"/>
  <c r="BP23" i="83"/>
  <c r="BP21" i="84"/>
  <c r="BP24" i="83"/>
  <c r="BP21" i="83" s="1"/>
  <c r="I14" i="85"/>
  <c r="BP25" i="83"/>
  <c r="BP26" i="83"/>
  <c r="BP22" i="83"/>
  <c r="C8" i="82"/>
  <c r="AV20" i="82"/>
  <c r="BP20" i="82" s="1"/>
  <c r="BD20" i="82"/>
  <c r="BH20" i="82"/>
  <c r="AV21" i="82"/>
  <c r="BD21" i="82"/>
  <c r="BH21" i="82"/>
  <c r="AV22" i="82"/>
  <c r="BD22" i="82"/>
  <c r="BH22" i="82"/>
  <c r="AV23" i="82"/>
  <c r="BD23" i="82"/>
  <c r="BH23" i="82"/>
  <c r="BP21" i="82" l="1"/>
  <c r="BP22" i="82"/>
  <c r="I14" i="83"/>
  <c r="BP23" i="82"/>
  <c r="C8" i="81"/>
  <c r="AV20" i="81"/>
  <c r="BD20" i="81"/>
  <c r="BH20" i="81"/>
  <c r="AV21" i="81"/>
  <c r="BD21" i="81"/>
  <c r="BH21" i="81"/>
  <c r="AV22" i="81"/>
  <c r="BD22" i="81"/>
  <c r="BP22" i="81" s="1"/>
  <c r="BH22" i="81"/>
  <c r="AV23" i="81"/>
  <c r="BD23" i="81"/>
  <c r="BH23" i="81"/>
  <c r="AV24" i="81"/>
  <c r="BD24" i="81"/>
  <c r="BH24" i="81"/>
  <c r="AV25" i="81"/>
  <c r="BD25" i="81"/>
  <c r="BH25" i="81"/>
  <c r="AV26" i="81"/>
  <c r="BD26" i="81"/>
  <c r="BP26" i="81" s="1"/>
  <c r="BH26" i="81"/>
  <c r="BP24" i="81" l="1"/>
  <c r="BP20" i="81"/>
  <c r="I14" i="82"/>
  <c r="BP25" i="81"/>
  <c r="BP23" i="81"/>
  <c r="BP21" i="81"/>
  <c r="I14" i="81" s="1"/>
  <c r="BH22" i="80" l="1"/>
  <c r="BD22" i="80"/>
  <c r="AV22" i="80"/>
  <c r="BH21" i="80"/>
  <c r="BD21" i="80"/>
  <c r="AV21" i="80"/>
  <c r="BH20" i="80"/>
  <c r="BD20" i="80"/>
  <c r="AV20" i="80"/>
  <c r="C8" i="80"/>
  <c r="I12" i="80" s="1"/>
  <c r="BP22" i="80" l="1"/>
  <c r="BP21" i="80"/>
  <c r="BP20" i="80"/>
  <c r="I14" i="80" l="1"/>
  <c r="AV20" i="53" l="1"/>
  <c r="BH21" i="79"/>
  <c r="BD21" i="79"/>
  <c r="AV21" i="79"/>
  <c r="BP21" i="79" s="1"/>
  <c r="BH20" i="79"/>
  <c r="BD20" i="79"/>
  <c r="AV20" i="79"/>
  <c r="BP20" i="79" s="1"/>
  <c r="C8" i="79"/>
  <c r="I12" i="79" s="1"/>
  <c r="AB5" i="79"/>
  <c r="I14" i="79" l="1"/>
  <c r="BH27" i="55"/>
  <c r="BD27" i="55"/>
  <c r="AV27" i="55"/>
  <c r="BH42" i="42"/>
  <c r="BD42" i="42"/>
  <c r="AV42" i="42"/>
  <c r="BP42" i="42" s="1"/>
  <c r="BH41" i="42"/>
  <c r="BD41" i="42"/>
  <c r="AV41" i="42"/>
  <c r="BH37" i="41"/>
  <c r="BD37" i="41"/>
  <c r="AV37" i="41"/>
  <c r="BH36" i="40"/>
  <c r="BD36" i="40"/>
  <c r="AV36" i="40"/>
  <c r="BH27" i="34"/>
  <c r="BD27" i="34"/>
  <c r="AV27" i="34"/>
  <c r="BP27" i="34" s="1"/>
  <c r="BH42" i="32"/>
  <c r="BD42" i="32"/>
  <c r="AV42" i="32"/>
  <c r="BH29" i="33"/>
  <c r="BD29" i="33"/>
  <c r="AV29" i="33"/>
  <c r="BH31" i="31"/>
  <c r="BD31" i="31"/>
  <c r="AV31" i="31"/>
  <c r="BD29" i="30"/>
  <c r="BH29" i="30"/>
  <c r="AV29" i="30"/>
  <c r="BP31" i="31" l="1"/>
  <c r="BP36" i="40"/>
  <c r="BP27" i="55"/>
  <c r="BP29" i="30"/>
  <c r="BP42" i="32"/>
  <c r="BP41" i="42"/>
  <c r="BP29" i="33"/>
  <c r="BP37" i="41"/>
  <c r="BH28" i="33"/>
  <c r="BD28" i="33"/>
  <c r="AV28" i="33"/>
  <c r="BH27" i="33"/>
  <c r="BD27" i="33"/>
  <c r="AV27" i="33"/>
  <c r="BH26" i="33"/>
  <c r="BD26" i="33"/>
  <c r="AV26" i="33"/>
  <c r="BH25" i="33"/>
  <c r="BD25" i="33"/>
  <c r="AV25" i="33"/>
  <c r="BH24" i="33"/>
  <c r="BD24" i="33"/>
  <c r="AV24" i="33"/>
  <c r="BH23" i="33"/>
  <c r="BD23" i="33"/>
  <c r="AV23" i="33"/>
  <c r="BH22" i="33"/>
  <c r="BD22" i="33"/>
  <c r="AV22" i="33"/>
  <c r="BH30" i="31"/>
  <c r="BD30" i="31"/>
  <c r="AV30" i="31"/>
  <c r="BH29" i="31"/>
  <c r="BD29" i="31"/>
  <c r="AV29" i="31"/>
  <c r="BH28" i="31"/>
  <c r="BD28" i="31"/>
  <c r="AV28" i="31"/>
  <c r="BH27" i="31"/>
  <c r="BD27" i="31"/>
  <c r="AV27" i="31"/>
  <c r="BH26" i="31"/>
  <c r="BD26" i="31"/>
  <c r="AV26" i="31"/>
  <c r="BH25" i="31"/>
  <c r="BD25" i="31"/>
  <c r="AV25" i="31"/>
  <c r="BH24" i="31"/>
  <c r="BD24" i="31"/>
  <c r="AV24" i="31"/>
  <c r="BH23" i="31"/>
  <c r="BD23" i="31"/>
  <c r="AV23" i="31"/>
  <c r="BH22" i="31"/>
  <c r="BD22" i="31"/>
  <c r="AV22" i="31"/>
  <c r="BH28" i="30"/>
  <c r="BD28" i="30"/>
  <c r="AV28" i="30"/>
  <c r="BH27" i="30"/>
  <c r="BD27" i="30"/>
  <c r="AV27" i="30"/>
  <c r="BH26" i="30"/>
  <c r="BD26" i="30"/>
  <c r="AV26" i="30"/>
  <c r="BH25" i="30"/>
  <c r="BD25" i="30"/>
  <c r="AV25" i="30"/>
  <c r="BH24" i="30"/>
  <c r="BD24" i="30"/>
  <c r="AV24" i="30"/>
  <c r="BH23" i="30"/>
  <c r="BD23" i="30"/>
  <c r="AV23" i="30"/>
  <c r="BH22" i="30"/>
  <c r="BD22" i="30"/>
  <c r="AV22" i="30"/>
  <c r="BP27" i="33" l="1"/>
  <c r="BP23" i="33"/>
  <c r="BP22" i="33"/>
  <c r="BP25" i="33"/>
  <c r="BP24" i="33"/>
  <c r="BP28" i="33"/>
  <c r="BP26" i="33"/>
  <c r="BP28" i="31"/>
  <c r="BP27" i="31"/>
  <c r="BP23" i="31"/>
  <c r="BP22" i="31"/>
  <c r="BP26" i="31"/>
  <c r="BP30" i="31"/>
  <c r="BP25" i="31"/>
  <c r="BP29" i="31"/>
  <c r="BP24" i="31"/>
  <c r="BP25" i="30"/>
  <c r="BP24" i="30"/>
  <c r="BP28" i="30"/>
  <c r="BP23" i="30"/>
  <c r="BP27" i="30"/>
  <c r="BP22" i="30"/>
  <c r="BP26" i="30"/>
  <c r="BH24" i="45"/>
  <c r="BD24" i="45"/>
  <c r="AV24" i="45"/>
  <c r="BP24" i="45" l="1"/>
  <c r="BH25" i="76"/>
  <c r="BD25" i="76"/>
  <c r="AV25" i="76"/>
  <c r="BP25" i="76" s="1"/>
  <c r="BH69" i="76"/>
  <c r="BD69" i="76"/>
  <c r="AV69" i="76"/>
  <c r="BP69" i="76" s="1"/>
  <c r="BH68" i="76"/>
  <c r="BD68" i="76"/>
  <c r="AV68" i="76"/>
  <c r="BH67" i="76"/>
  <c r="BD67" i="76"/>
  <c r="AV67" i="76"/>
  <c r="BH66" i="76"/>
  <c r="BD66" i="76"/>
  <c r="AV66" i="76"/>
  <c r="BP66" i="76" s="1"/>
  <c r="BH65" i="76"/>
  <c r="BD65" i="76"/>
  <c r="AV65" i="76"/>
  <c r="BP65" i="76" s="1"/>
  <c r="BH64" i="76"/>
  <c r="BP64" i="76" s="1"/>
  <c r="BD64" i="76"/>
  <c r="AV64" i="76"/>
  <c r="BH63" i="76"/>
  <c r="BD63" i="76"/>
  <c r="AV63" i="76"/>
  <c r="BH62" i="76"/>
  <c r="BD62" i="76"/>
  <c r="AV62" i="76"/>
  <c r="BP62" i="76" s="1"/>
  <c r="BH61" i="76"/>
  <c r="BD61" i="76"/>
  <c r="AV61" i="76"/>
  <c r="BH60" i="76"/>
  <c r="BD60" i="76"/>
  <c r="AV60" i="76"/>
  <c r="BH59" i="76"/>
  <c r="BD59" i="76"/>
  <c r="AV59" i="76"/>
  <c r="BH58" i="76"/>
  <c r="BD58" i="76"/>
  <c r="AV58" i="76"/>
  <c r="BP58" i="76" s="1"/>
  <c r="BH57" i="76"/>
  <c r="BD57" i="76"/>
  <c r="AV57" i="76"/>
  <c r="BP57" i="76" s="1"/>
  <c r="BH56" i="76"/>
  <c r="BD56" i="76"/>
  <c r="AV56" i="76"/>
  <c r="BH55" i="76"/>
  <c r="BD55" i="76"/>
  <c r="AV55" i="76"/>
  <c r="BH53" i="76"/>
  <c r="BD53" i="76"/>
  <c r="AV53" i="76"/>
  <c r="BP53" i="76" s="1"/>
  <c r="BH52" i="76"/>
  <c r="BD52" i="76"/>
  <c r="AV52" i="76"/>
  <c r="BH51" i="76"/>
  <c r="BD51" i="76"/>
  <c r="AV51" i="76"/>
  <c r="BH50" i="76"/>
  <c r="BD50" i="76"/>
  <c r="AV50" i="76"/>
  <c r="BP52" i="76" l="1"/>
  <c r="BP50" i="76"/>
  <c r="BP55" i="76"/>
  <c r="BP59" i="76"/>
  <c r="BP61" i="76"/>
  <c r="BP63" i="76"/>
  <c r="BP67" i="76"/>
  <c r="BP51" i="76"/>
  <c r="BP56" i="76"/>
  <c r="BP60" i="76"/>
  <c r="BP68" i="76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22" i="43"/>
  <c r="BH41" i="43"/>
  <c r="BD41" i="43"/>
  <c r="AV41" i="43"/>
  <c r="BH40" i="43"/>
  <c r="BD40" i="43"/>
  <c r="AV40" i="43"/>
  <c r="BH39" i="43"/>
  <c r="BD39" i="43"/>
  <c r="AV39" i="43"/>
  <c r="BH38" i="43"/>
  <c r="BD38" i="43"/>
  <c r="AV38" i="43"/>
  <c r="BH37" i="43"/>
  <c r="BD37" i="43"/>
  <c r="AV37" i="43"/>
  <c r="BH36" i="43"/>
  <c r="BD36" i="43"/>
  <c r="AV36" i="43"/>
  <c r="BH35" i="43"/>
  <c r="BD35" i="43"/>
  <c r="AV35" i="43"/>
  <c r="BP35" i="43" s="1"/>
  <c r="BH34" i="43"/>
  <c r="BD34" i="43"/>
  <c r="AV34" i="43"/>
  <c r="BH33" i="43"/>
  <c r="BD33" i="43"/>
  <c r="AV33" i="43"/>
  <c r="BH32" i="43"/>
  <c r="BD32" i="43"/>
  <c r="AV32" i="43"/>
  <c r="BH31" i="43"/>
  <c r="BD31" i="43"/>
  <c r="AV31" i="43"/>
  <c r="BH30" i="43"/>
  <c r="BD30" i="43"/>
  <c r="AV30" i="43"/>
  <c r="BH29" i="43"/>
  <c r="BD29" i="43"/>
  <c r="AV29" i="43"/>
  <c r="BH28" i="43"/>
  <c r="BD28" i="43"/>
  <c r="AV28" i="43"/>
  <c r="BH27" i="43"/>
  <c r="BD27" i="43"/>
  <c r="AV27" i="43"/>
  <c r="BH26" i="43"/>
  <c r="BD26" i="43"/>
  <c r="AV26" i="43"/>
  <c r="BH24" i="43"/>
  <c r="BD24" i="43"/>
  <c r="AV24" i="43"/>
  <c r="BH23" i="43"/>
  <c r="BD23" i="43"/>
  <c r="AV23" i="43"/>
  <c r="BH22" i="43"/>
  <c r="BD22" i="43"/>
  <c r="AV22" i="43"/>
  <c r="BH21" i="43"/>
  <c r="BD21" i="43"/>
  <c r="AV21" i="43"/>
  <c r="C21" i="43"/>
  <c r="BH20" i="43"/>
  <c r="BD20" i="43"/>
  <c r="AV20" i="43"/>
  <c r="BH25" i="36"/>
  <c r="BD25" i="36"/>
  <c r="AV25" i="36"/>
  <c r="BP25" i="36" l="1"/>
  <c r="BP41" i="43"/>
  <c r="BP34" i="43"/>
  <c r="BP33" i="43"/>
  <c r="BP37" i="43"/>
  <c r="BP27" i="43"/>
  <c r="BP21" i="43"/>
  <c r="BP29" i="43"/>
  <c r="BP20" i="43"/>
  <c r="BP26" i="43"/>
  <c r="BP23" i="43"/>
  <c r="BP31" i="43"/>
  <c r="BP39" i="43"/>
  <c r="BP32" i="43"/>
  <c r="BP24" i="43"/>
  <c r="BP40" i="43"/>
  <c r="BP22" i="43"/>
  <c r="BP28" i="43"/>
  <c r="BP30" i="43"/>
  <c r="BP36" i="43"/>
  <c r="BP38" i="43"/>
  <c r="I14" i="43" l="1"/>
  <c r="BD20" i="57"/>
  <c r="BD20" i="30"/>
  <c r="BH22" i="78" l="1"/>
  <c r="BD22" i="78"/>
  <c r="AV22" i="78"/>
  <c r="BP22" i="78" l="1"/>
  <c r="BH24" i="78"/>
  <c r="BD24" i="78"/>
  <c r="AV24" i="78"/>
  <c r="BP24" i="78" s="1"/>
  <c r="BH23" i="78"/>
  <c r="BD23" i="78"/>
  <c r="AV23" i="78"/>
  <c r="BH21" i="78"/>
  <c r="BD21" i="78"/>
  <c r="AV21" i="78"/>
  <c r="BP23" i="78" l="1"/>
  <c r="BP21" i="78"/>
  <c r="BH26" i="55"/>
  <c r="BH25" i="55"/>
  <c r="BD26" i="55"/>
  <c r="BD25" i="55"/>
  <c r="AV26" i="55"/>
  <c r="AV25" i="55"/>
  <c r="BP25" i="55" l="1"/>
  <c r="BP26" i="55"/>
  <c r="BP22" i="73"/>
  <c r="BH20" i="73"/>
  <c r="BD20" i="73"/>
  <c r="AV20" i="73"/>
  <c r="BP20" i="73" l="1"/>
  <c r="BH21" i="76"/>
  <c r="BD21" i="76"/>
  <c r="BH47" i="76" l="1"/>
  <c r="BD47" i="76"/>
  <c r="AV47" i="76"/>
  <c r="BP47" i="76" s="1"/>
  <c r="BH43" i="76"/>
  <c r="BD43" i="76"/>
  <c r="AV43" i="76"/>
  <c r="BP43" i="76" l="1"/>
  <c r="BH20" i="78"/>
  <c r="BD20" i="78"/>
  <c r="AV20" i="78"/>
  <c r="C8" i="78"/>
  <c r="I12" i="78" s="1"/>
  <c r="BP20" i="78" l="1"/>
  <c r="I14" i="78" s="1"/>
  <c r="BH29" i="77"/>
  <c r="BD29" i="77"/>
  <c r="AV29" i="77"/>
  <c r="BP29" i="77" s="1"/>
  <c r="BH28" i="77"/>
  <c r="BD28" i="77"/>
  <c r="AV28" i="77"/>
  <c r="BP28" i="77" s="1"/>
  <c r="BH27" i="77"/>
  <c r="BD27" i="77"/>
  <c r="AV27" i="77"/>
  <c r="BH26" i="77"/>
  <c r="BD26" i="77"/>
  <c r="AV26" i="77"/>
  <c r="BH25" i="77"/>
  <c r="BD25" i="77"/>
  <c r="AV25" i="77"/>
  <c r="BP25" i="77" s="1"/>
  <c r="BH24" i="77"/>
  <c r="BD24" i="77"/>
  <c r="AV24" i="77"/>
  <c r="BP24" i="77" s="1"/>
  <c r="BH23" i="77"/>
  <c r="BD23" i="77"/>
  <c r="AV23" i="77"/>
  <c r="BH22" i="77"/>
  <c r="BD22" i="77"/>
  <c r="AV22" i="77"/>
  <c r="BH21" i="77"/>
  <c r="BD21" i="77"/>
  <c r="AV21" i="77"/>
  <c r="BP21" i="77" s="1"/>
  <c r="BH20" i="77"/>
  <c r="BD20" i="77"/>
  <c r="AV20" i="77"/>
  <c r="C8" i="77"/>
  <c r="I12" i="77" s="1"/>
  <c r="U5" i="77"/>
  <c r="N5" i="77"/>
  <c r="AB3" i="77"/>
  <c r="U3" i="77"/>
  <c r="N3" i="77"/>
  <c r="B2" i="77"/>
  <c r="AB5" i="77"/>
  <c r="BP23" i="77" l="1"/>
  <c r="BP27" i="77"/>
  <c r="BP22" i="77"/>
  <c r="I14" i="77" s="1"/>
  <c r="BP26" i="77"/>
  <c r="BP20" i="77"/>
  <c r="BH48" i="76" l="1"/>
  <c r="BD48" i="76"/>
  <c r="AV48" i="76"/>
  <c r="BP48" i="76" s="1"/>
  <c r="BH46" i="76"/>
  <c r="BD46" i="76"/>
  <c r="AV46" i="76"/>
  <c r="BH45" i="76"/>
  <c r="BD45" i="76"/>
  <c r="AV45" i="76"/>
  <c r="BH44" i="76"/>
  <c r="BD44" i="76"/>
  <c r="AV44" i="76"/>
  <c r="BH42" i="76"/>
  <c r="BD42" i="76"/>
  <c r="AV42" i="76"/>
  <c r="BH41" i="76"/>
  <c r="BD41" i="76"/>
  <c r="AV41" i="76"/>
  <c r="BH40" i="76"/>
  <c r="BD40" i="76"/>
  <c r="AV40" i="76"/>
  <c r="BH39" i="76"/>
  <c r="BD39" i="76"/>
  <c r="AV39" i="76"/>
  <c r="BH38" i="76"/>
  <c r="BD38" i="76"/>
  <c r="AV38" i="76"/>
  <c r="BH37" i="76"/>
  <c r="BD37" i="76"/>
  <c r="AV37" i="76"/>
  <c r="BH36" i="76"/>
  <c r="BD36" i="76"/>
  <c r="AV36" i="76"/>
  <c r="BH35" i="76"/>
  <c r="BD35" i="76"/>
  <c r="AV35" i="76"/>
  <c r="BH34" i="76"/>
  <c r="BD34" i="76"/>
  <c r="AV34" i="76"/>
  <c r="BH33" i="76"/>
  <c r="BD33" i="76"/>
  <c r="AV33" i="76"/>
  <c r="BH32" i="76"/>
  <c r="BD32" i="76"/>
  <c r="AV32" i="76"/>
  <c r="BH31" i="76"/>
  <c r="BD31" i="76"/>
  <c r="AV31" i="76"/>
  <c r="BH30" i="76"/>
  <c r="BD30" i="76"/>
  <c r="AV30" i="76"/>
  <c r="BH29" i="76"/>
  <c r="BD29" i="76"/>
  <c r="AV29" i="76"/>
  <c r="BH28" i="76"/>
  <c r="BD28" i="76"/>
  <c r="AV28" i="76"/>
  <c r="BH27" i="76"/>
  <c r="BD27" i="76"/>
  <c r="AV27" i="76"/>
  <c r="BH26" i="76"/>
  <c r="BD26" i="76"/>
  <c r="AV26" i="76"/>
  <c r="BH24" i="76"/>
  <c r="BD24" i="76"/>
  <c r="AV24" i="76"/>
  <c r="BH23" i="76"/>
  <c r="BD23" i="76"/>
  <c r="AV23" i="76"/>
  <c r="BH22" i="76"/>
  <c r="BD22" i="76"/>
  <c r="AV22" i="76"/>
  <c r="AV21" i="76"/>
  <c r="BP21" i="76" s="1"/>
  <c r="BH20" i="76"/>
  <c r="BD20" i="76"/>
  <c r="AV20" i="76"/>
  <c r="C8" i="76"/>
  <c r="I12" i="76" s="1"/>
  <c r="BP26" i="76" l="1"/>
  <c r="BP30" i="76"/>
  <c r="BP34" i="76"/>
  <c r="BP38" i="76"/>
  <c r="BP42" i="76"/>
  <c r="BP29" i="76"/>
  <c r="BP33" i="76"/>
  <c r="BP37" i="76"/>
  <c r="BP41" i="76"/>
  <c r="BP46" i="76"/>
  <c r="BP24" i="76"/>
  <c r="BP20" i="76"/>
  <c r="BP22" i="76"/>
  <c r="BP27" i="76"/>
  <c r="BP31" i="76"/>
  <c r="BP35" i="76"/>
  <c r="BP39" i="76"/>
  <c r="BP44" i="76"/>
  <c r="BP28" i="76"/>
  <c r="BP32" i="76"/>
  <c r="BP36" i="76"/>
  <c r="BP45" i="76"/>
  <c r="BP40" i="76"/>
  <c r="BP23" i="76"/>
  <c r="BH36" i="41"/>
  <c r="BD36" i="41"/>
  <c r="AV36" i="41"/>
  <c r="BH35" i="40"/>
  <c r="BD35" i="40"/>
  <c r="AV35" i="40"/>
  <c r="BP35" i="40" l="1"/>
  <c r="BP36" i="41"/>
  <c r="I14" i="76"/>
  <c r="C8" i="45"/>
  <c r="BH23" i="45" l="1"/>
  <c r="BD23" i="45"/>
  <c r="AV23" i="45"/>
  <c r="BP23" i="45" l="1"/>
  <c r="BH27" i="71"/>
  <c r="BD27" i="71"/>
  <c r="AV27" i="71"/>
  <c r="BP27" i="71" l="1"/>
  <c r="BH30" i="75"/>
  <c r="BD30" i="75"/>
  <c r="AV30" i="75"/>
  <c r="BP30" i="75" s="1"/>
  <c r="BH29" i="75"/>
  <c r="BD29" i="75"/>
  <c r="AV29" i="75"/>
  <c r="BP29" i="75" s="1"/>
  <c r="BH28" i="75"/>
  <c r="BD28" i="75"/>
  <c r="AV28" i="75"/>
  <c r="BH27" i="75"/>
  <c r="BD27" i="75"/>
  <c r="AV27" i="75"/>
  <c r="BH26" i="75"/>
  <c r="BD26" i="75"/>
  <c r="AV26" i="75"/>
  <c r="BH25" i="75"/>
  <c r="BD25" i="75"/>
  <c r="AV25" i="75"/>
  <c r="BP25" i="75" s="1"/>
  <c r="BH24" i="75"/>
  <c r="BD24" i="75"/>
  <c r="AV24" i="75"/>
  <c r="BH23" i="75"/>
  <c r="BD23" i="75"/>
  <c r="AV23" i="75"/>
  <c r="BH22" i="75"/>
  <c r="BD22" i="75"/>
  <c r="AV22" i="75"/>
  <c r="BP22" i="75" s="1"/>
  <c r="BH21" i="75"/>
  <c r="BD21" i="75"/>
  <c r="AV21" i="75"/>
  <c r="BH20" i="75"/>
  <c r="BD20" i="75"/>
  <c r="AV20" i="75"/>
  <c r="C8" i="75"/>
  <c r="I12" i="75" s="1"/>
  <c r="BP21" i="75" l="1"/>
  <c r="BP24" i="75"/>
  <c r="BP28" i="75"/>
  <c r="BP23" i="75"/>
  <c r="BP27" i="75"/>
  <c r="BP26" i="75" s="1"/>
  <c r="BP20" i="75"/>
  <c r="I14" i="75" l="1"/>
  <c r="BH26" i="52"/>
  <c r="BD26" i="52"/>
  <c r="BH25" i="52"/>
  <c r="BD25" i="52"/>
  <c r="AV26" i="52"/>
  <c r="AV25" i="52"/>
  <c r="BP25" i="52" l="1"/>
  <c r="BP26" i="52"/>
  <c r="BH23" i="73"/>
  <c r="BD23" i="73"/>
  <c r="BP23" i="73" s="1"/>
  <c r="BH21" i="73"/>
  <c r="BD21" i="73"/>
  <c r="AV21" i="73"/>
  <c r="BP21" i="73" l="1"/>
  <c r="BH32" i="36"/>
  <c r="BD32" i="36"/>
  <c r="AV32" i="36"/>
  <c r="BP32" i="36" l="1"/>
  <c r="AV20" i="74"/>
  <c r="BH20" i="74"/>
  <c r="BD20" i="74"/>
  <c r="C8" i="74"/>
  <c r="I12" i="74" s="1"/>
  <c r="BP20" i="74" l="1"/>
  <c r="I14" i="74" s="1"/>
  <c r="BH24" i="73"/>
  <c r="BD24" i="73"/>
  <c r="AV24" i="73"/>
  <c r="C8" i="73"/>
  <c r="I12" i="73" s="1"/>
  <c r="BP24" i="73" l="1"/>
  <c r="BH21" i="72"/>
  <c r="BD21" i="72"/>
  <c r="AV21" i="72"/>
  <c r="BP21" i="72" s="1"/>
  <c r="BH20" i="72"/>
  <c r="BD20" i="72"/>
  <c r="AV20" i="72"/>
  <c r="C8" i="72"/>
  <c r="I12" i="72" s="1"/>
  <c r="I14" i="73" l="1"/>
  <c r="BP20" i="72"/>
  <c r="I14" i="72" s="1"/>
  <c r="BH24" i="61"/>
  <c r="BD24" i="61"/>
  <c r="AV24" i="61"/>
  <c r="AV30" i="60"/>
  <c r="BH24" i="69" l="1"/>
  <c r="BD24" i="69"/>
  <c r="AV24" i="69"/>
  <c r="BP24" i="69" l="1"/>
  <c r="AV21" i="55" l="1"/>
  <c r="BH26" i="71" l="1"/>
  <c r="BD26" i="71"/>
  <c r="AV26" i="71"/>
  <c r="BH25" i="71"/>
  <c r="BD25" i="71"/>
  <c r="AV25" i="71"/>
  <c r="BH24" i="71"/>
  <c r="BD24" i="71"/>
  <c r="AV24" i="71"/>
  <c r="BH23" i="71"/>
  <c r="BD23" i="71"/>
  <c r="AV23" i="71"/>
  <c r="BH22" i="71"/>
  <c r="BD22" i="71"/>
  <c r="AV22" i="71"/>
  <c r="BH21" i="71"/>
  <c r="BD21" i="71"/>
  <c r="AV21" i="71"/>
  <c r="BH20" i="71"/>
  <c r="BD20" i="71"/>
  <c r="AV20" i="71"/>
  <c r="C8" i="71"/>
  <c r="I12" i="71" s="1"/>
  <c r="BH23" i="70"/>
  <c r="BD23" i="70"/>
  <c r="AV23" i="70"/>
  <c r="BH22" i="70"/>
  <c r="BD22" i="70"/>
  <c r="AV22" i="70"/>
  <c r="BH21" i="70"/>
  <c r="BD21" i="70"/>
  <c r="AV21" i="70"/>
  <c r="BH20" i="70"/>
  <c r="BD20" i="70"/>
  <c r="AV20" i="70"/>
  <c r="C8" i="70"/>
  <c r="I12" i="70" s="1"/>
  <c r="BH23" i="69"/>
  <c r="BD23" i="69"/>
  <c r="AV23" i="69"/>
  <c r="BH22" i="69"/>
  <c r="BD22" i="69"/>
  <c r="AV22" i="69"/>
  <c r="BH21" i="69"/>
  <c r="BD21" i="69"/>
  <c r="AV21" i="69"/>
  <c r="BH20" i="69"/>
  <c r="BD20" i="69"/>
  <c r="AV20" i="69"/>
  <c r="C8" i="69"/>
  <c r="I12" i="69" s="1"/>
  <c r="BH22" i="68"/>
  <c r="BD22" i="68"/>
  <c r="AV22" i="68"/>
  <c r="BH21" i="68"/>
  <c r="BD21" i="68"/>
  <c r="AV21" i="68"/>
  <c r="BH20" i="68"/>
  <c r="BD20" i="68"/>
  <c r="AV20" i="68"/>
  <c r="C8" i="68"/>
  <c r="I12" i="68" s="1"/>
  <c r="BP23" i="70" l="1"/>
  <c r="BP25" i="71"/>
  <c r="BP21" i="68"/>
  <c r="BP20" i="71"/>
  <c r="BP21" i="70"/>
  <c r="BP23" i="71"/>
  <c r="BP20" i="68"/>
  <c r="BP20" i="69"/>
  <c r="BP26" i="71"/>
  <c r="BP24" i="71"/>
  <c r="BP22" i="71"/>
  <c r="BP21" i="71"/>
  <c r="BP22" i="70"/>
  <c r="BP23" i="69"/>
  <c r="BP22" i="68"/>
  <c r="I14" i="68" s="1"/>
  <c r="BP22" i="69"/>
  <c r="BP21" i="69"/>
  <c r="BP20" i="70"/>
  <c r="I14" i="70" l="1"/>
  <c r="I14" i="71"/>
  <c r="I14" i="69"/>
  <c r="BH26" i="63"/>
  <c r="BD26" i="63"/>
  <c r="AV26" i="63"/>
  <c r="BH25" i="63"/>
  <c r="BD25" i="63"/>
  <c r="AV25" i="63"/>
  <c r="BH24" i="63"/>
  <c r="BD24" i="63"/>
  <c r="AV24" i="63"/>
  <c r="BH23" i="63"/>
  <c r="BD23" i="63"/>
  <c r="AV23" i="63"/>
  <c r="BH22" i="63"/>
  <c r="BD22" i="63"/>
  <c r="AV22" i="63"/>
  <c r="BH21" i="63"/>
  <c r="BD21" i="63"/>
  <c r="AV21" i="63"/>
  <c r="BH20" i="63"/>
  <c r="BD20" i="63"/>
  <c r="AV20" i="63"/>
  <c r="BH23" i="62"/>
  <c r="BD23" i="62"/>
  <c r="AV23" i="62"/>
  <c r="BH22" i="62"/>
  <c r="BD22" i="62"/>
  <c r="AV22" i="62"/>
  <c r="BH21" i="62"/>
  <c r="BD21" i="62"/>
  <c r="AV21" i="62"/>
  <c r="BH20" i="62"/>
  <c r="BD20" i="62"/>
  <c r="AV20" i="62"/>
  <c r="BH25" i="61"/>
  <c r="BD25" i="61"/>
  <c r="AV25" i="61"/>
  <c r="BH23" i="61"/>
  <c r="BD23" i="61"/>
  <c r="AV23" i="61"/>
  <c r="BH22" i="61"/>
  <c r="BD22" i="61"/>
  <c r="AV22" i="61"/>
  <c r="BH21" i="61"/>
  <c r="BD21" i="61"/>
  <c r="AV21" i="61"/>
  <c r="BH20" i="61"/>
  <c r="BD20" i="61"/>
  <c r="AV20" i="61"/>
  <c r="BP20" i="62" l="1"/>
  <c r="BP20" i="61"/>
  <c r="BP23" i="63"/>
  <c r="BP25" i="63"/>
  <c r="BP22" i="62"/>
  <c r="BP26" i="63"/>
  <c r="BP24" i="63"/>
  <c r="BP22" i="63"/>
  <c r="BP21" i="63"/>
  <c r="BP20" i="63"/>
  <c r="BP21" i="62"/>
  <c r="BP23" i="62"/>
  <c r="C8" i="63" l="1"/>
  <c r="I12" i="63" s="1"/>
  <c r="C8" i="62"/>
  <c r="I12" i="62" s="1"/>
  <c r="I14" i="63" l="1"/>
  <c r="I14" i="62"/>
  <c r="AV22" i="60"/>
  <c r="BD22" i="60"/>
  <c r="BH22" i="60"/>
  <c r="C8" i="61"/>
  <c r="I12" i="61" s="1"/>
  <c r="U5" i="61"/>
  <c r="N5" i="61"/>
  <c r="AB3" i="61"/>
  <c r="U3" i="61"/>
  <c r="N3" i="61"/>
  <c r="B2" i="61"/>
  <c r="AB5" i="61"/>
  <c r="BP22" i="60" l="1"/>
  <c r="BP25" i="61"/>
  <c r="BP24" i="61" s="1"/>
  <c r="BP23" i="61" s="1"/>
  <c r="BP22" i="61" s="1"/>
  <c r="BP21" i="61" s="1"/>
  <c r="I14" i="61" s="1"/>
  <c r="BH30" i="60"/>
  <c r="BD30" i="60"/>
  <c r="BH29" i="60"/>
  <c r="BD29" i="60"/>
  <c r="BH28" i="60"/>
  <c r="BD28" i="60"/>
  <c r="AV29" i="60"/>
  <c r="AV28" i="60"/>
  <c r="BP28" i="60" s="1"/>
  <c r="BH27" i="60"/>
  <c r="BD27" i="60"/>
  <c r="BH26" i="60"/>
  <c r="BD26" i="60"/>
  <c r="AV27" i="60"/>
  <c r="AV26" i="60"/>
  <c r="BD34" i="53"/>
  <c r="BP30" i="60" l="1"/>
  <c r="BP29" i="60"/>
  <c r="BP27" i="60"/>
  <c r="BP26" i="60" s="1"/>
  <c r="BH34" i="53" l="1"/>
  <c r="AV34" i="53"/>
  <c r="BP34" i="53" s="1"/>
  <c r="BH25" i="60"/>
  <c r="BD25" i="60"/>
  <c r="AV25" i="60"/>
  <c r="BH24" i="60"/>
  <c r="BD24" i="60"/>
  <c r="BH23" i="60"/>
  <c r="BD23" i="60"/>
  <c r="AV24" i="60"/>
  <c r="BP24" i="60" s="1"/>
  <c r="AV23" i="60"/>
  <c r="BP23" i="60" l="1"/>
  <c r="BP25" i="60"/>
  <c r="BH21" i="60"/>
  <c r="BD21" i="60"/>
  <c r="AV21" i="60"/>
  <c r="BH20" i="60"/>
  <c r="BD20" i="60"/>
  <c r="AV20" i="60"/>
  <c r="C8" i="60"/>
  <c r="I12" i="60" s="1"/>
  <c r="BP21" i="60" l="1"/>
  <c r="BP20" i="60"/>
  <c r="BH21" i="59"/>
  <c r="BD21" i="59"/>
  <c r="AV21" i="59"/>
  <c r="BH20" i="59"/>
  <c r="BD20" i="59"/>
  <c r="AV20" i="59"/>
  <c r="C8" i="59"/>
  <c r="I12" i="59" s="1"/>
  <c r="BP21" i="59" l="1"/>
  <c r="I14" i="60"/>
  <c r="BP20" i="59"/>
  <c r="I14" i="59" l="1"/>
  <c r="BH21" i="58"/>
  <c r="BD21" i="58"/>
  <c r="AV21" i="58"/>
  <c r="BH20" i="58"/>
  <c r="BD20" i="58"/>
  <c r="AV20" i="58"/>
  <c r="C8" i="58"/>
  <c r="I12" i="58" s="1"/>
  <c r="BP20" i="58" l="1"/>
  <c r="BP21" i="58"/>
  <c r="I14" i="58" s="1"/>
  <c r="BH21" i="57" l="1"/>
  <c r="BD21" i="57"/>
  <c r="AV21" i="57"/>
  <c r="BH20" i="57"/>
  <c r="AV20" i="57"/>
  <c r="C8" i="57"/>
  <c r="I12" i="57" s="1"/>
  <c r="BP21" i="57" l="1"/>
  <c r="BP20" i="57"/>
  <c r="I14" i="57"/>
  <c r="BH32" i="53"/>
  <c r="BD32" i="53"/>
  <c r="AV32" i="53"/>
  <c r="BH31" i="53"/>
  <c r="BD31" i="53"/>
  <c r="AV31" i="53"/>
  <c r="BP31" i="53" l="1"/>
  <c r="BP32" i="53"/>
  <c r="BH22" i="56"/>
  <c r="BD22" i="56"/>
  <c r="AV22" i="56"/>
  <c r="BH21" i="56"/>
  <c r="BD21" i="56"/>
  <c r="AV21" i="56"/>
  <c r="BH20" i="56"/>
  <c r="BD20" i="56"/>
  <c r="AV20" i="56"/>
  <c r="C8" i="56"/>
  <c r="I12" i="56" s="1"/>
  <c r="BP20" i="56" l="1"/>
  <c r="BP22" i="56"/>
  <c r="BH34" i="40"/>
  <c r="BD34" i="40"/>
  <c r="AV34" i="40"/>
  <c r="BH33" i="40"/>
  <c r="BD33" i="40"/>
  <c r="AV33" i="40"/>
  <c r="BH32" i="40"/>
  <c r="BD32" i="40"/>
  <c r="AV32" i="40"/>
  <c r="BH35" i="41"/>
  <c r="BD35" i="41"/>
  <c r="AV35" i="41"/>
  <c r="BP35" i="41" l="1"/>
  <c r="BP34" i="40"/>
  <c r="BP32" i="40"/>
  <c r="BP33" i="40"/>
  <c r="BP21" i="56"/>
  <c r="I14" i="56" s="1"/>
  <c r="BH37" i="53"/>
  <c r="BD37" i="53"/>
  <c r="AV37" i="53"/>
  <c r="BH36" i="53"/>
  <c r="BD36" i="53"/>
  <c r="AV36" i="53"/>
  <c r="BH33" i="53"/>
  <c r="BD33" i="53"/>
  <c r="AV33" i="53"/>
  <c r="BH35" i="53"/>
  <c r="BD35" i="53"/>
  <c r="AV35" i="53"/>
  <c r="BH25" i="53"/>
  <c r="BD25" i="53"/>
  <c r="AV25" i="53"/>
  <c r="BP33" i="53" l="1"/>
  <c r="BP36" i="53"/>
  <c r="BP25" i="53"/>
  <c r="BP37" i="53"/>
  <c r="BP35" i="53"/>
  <c r="BH24" i="55"/>
  <c r="BD24" i="55"/>
  <c r="AV24" i="55"/>
  <c r="BH23" i="55" l="1"/>
  <c r="BD23" i="55"/>
  <c r="AV23" i="55"/>
  <c r="BH22" i="55"/>
  <c r="BD22" i="55"/>
  <c r="AV22" i="55"/>
  <c r="BH21" i="55"/>
  <c r="BD21" i="55"/>
  <c r="BH20" i="55"/>
  <c r="BD20" i="55"/>
  <c r="AV20" i="55"/>
  <c r="C8" i="55"/>
  <c r="I12" i="55" s="1"/>
  <c r="BP21" i="55" l="1"/>
  <c r="BP23" i="55"/>
  <c r="BP24" i="55"/>
  <c r="BP20" i="55"/>
  <c r="BP22" i="55"/>
  <c r="I14" i="55" l="1"/>
  <c r="BH24" i="54" l="1"/>
  <c r="BD24" i="54"/>
  <c r="AV24" i="54"/>
  <c r="BH23" i="54"/>
  <c r="BD23" i="54"/>
  <c r="AV23" i="54"/>
  <c r="BH22" i="54"/>
  <c r="BD22" i="54"/>
  <c r="AV22" i="54"/>
  <c r="BH21" i="54"/>
  <c r="BD21" i="54"/>
  <c r="AV21" i="54"/>
  <c r="AV20" i="54"/>
  <c r="BP24" i="54" l="1"/>
  <c r="BP23" i="54"/>
  <c r="BP22" i="54"/>
  <c r="BP21" i="54"/>
  <c r="BH20" i="54"/>
  <c r="BD20" i="54"/>
  <c r="C8" i="54"/>
  <c r="I12" i="54" s="1"/>
  <c r="BP20" i="54" l="1"/>
  <c r="I14" i="54" s="1"/>
  <c r="BH36" i="36" l="1"/>
  <c r="BD36" i="36"/>
  <c r="AV36" i="36"/>
  <c r="BP36" i="36" l="1"/>
  <c r="BH31" i="29"/>
  <c r="BD31" i="29"/>
  <c r="AV31" i="29"/>
  <c r="BH30" i="29"/>
  <c r="BD30" i="29"/>
  <c r="AV30" i="29"/>
  <c r="BH29" i="29"/>
  <c r="BD29" i="29"/>
  <c r="AV29" i="29"/>
  <c r="BP31" i="29" l="1"/>
  <c r="BP30" i="29"/>
  <c r="BP29" i="29"/>
  <c r="BH23" i="29"/>
  <c r="BD23" i="29"/>
  <c r="AV23" i="29"/>
  <c r="BP23" i="29" l="1"/>
  <c r="BZ32" i="29"/>
  <c r="BZ21" i="37"/>
  <c r="BH40" i="36" l="1"/>
  <c r="BD40" i="36"/>
  <c r="AV40" i="36"/>
  <c r="BH39" i="36"/>
  <c r="BD39" i="36"/>
  <c r="AV39" i="36"/>
  <c r="BH38" i="36"/>
  <c r="BD38" i="36"/>
  <c r="AV38" i="36"/>
  <c r="BH37" i="36"/>
  <c r="BD37" i="36"/>
  <c r="AV37" i="36"/>
  <c r="BH35" i="36"/>
  <c r="BD35" i="36"/>
  <c r="AV35" i="36"/>
  <c r="BH34" i="36"/>
  <c r="BD34" i="36"/>
  <c r="AV34" i="36"/>
  <c r="BH33" i="36"/>
  <c r="BD33" i="36"/>
  <c r="AV33" i="36"/>
  <c r="BP37" i="36" l="1"/>
  <c r="BP33" i="36"/>
  <c r="BP40" i="36"/>
  <c r="BP39" i="36"/>
  <c r="BP34" i="36"/>
  <c r="BP35" i="36"/>
  <c r="BP38" i="36"/>
  <c r="BH30" i="53"/>
  <c r="BD30" i="53"/>
  <c r="AV30" i="53"/>
  <c r="BH29" i="53"/>
  <c r="BD29" i="53"/>
  <c r="AV29" i="53"/>
  <c r="BH28" i="53"/>
  <c r="BD28" i="53"/>
  <c r="AV28" i="53"/>
  <c r="BH27" i="53"/>
  <c r="BD27" i="53"/>
  <c r="AV27" i="53"/>
  <c r="BH26" i="53"/>
  <c r="BD26" i="53"/>
  <c r="AV26" i="53"/>
  <c r="BH24" i="53"/>
  <c r="BD24" i="53"/>
  <c r="AV24" i="53"/>
  <c r="BH23" i="53"/>
  <c r="BD23" i="53"/>
  <c r="AV23" i="53"/>
  <c r="BH22" i="53"/>
  <c r="BD22" i="53"/>
  <c r="AV22" i="53"/>
  <c r="BH21" i="53"/>
  <c r="BD21" i="53"/>
  <c r="AV21" i="53"/>
  <c r="BH20" i="53"/>
  <c r="BD20" i="53"/>
  <c r="C8" i="53"/>
  <c r="I12" i="53" s="1"/>
  <c r="BP29" i="53" l="1"/>
  <c r="BP24" i="53"/>
  <c r="BP26" i="53"/>
  <c r="BP28" i="53"/>
  <c r="BP22" i="53"/>
  <c r="BP27" i="53"/>
  <c r="BP30" i="53"/>
  <c r="BP23" i="53"/>
  <c r="BP20" i="53"/>
  <c r="BP21" i="53" l="1"/>
  <c r="I14" i="53" s="1"/>
  <c r="BH24" i="52"/>
  <c r="BD24" i="52"/>
  <c r="AV24" i="52"/>
  <c r="BH23" i="52"/>
  <c r="BD23" i="52"/>
  <c r="AV23" i="52"/>
  <c r="BH22" i="52"/>
  <c r="BD22" i="52"/>
  <c r="AV22" i="52"/>
  <c r="BH21" i="52"/>
  <c r="BD21" i="52"/>
  <c r="AV21" i="52"/>
  <c r="BP24" i="52" l="1"/>
  <c r="BP23" i="52"/>
  <c r="BP22" i="52"/>
  <c r="BP21" i="52"/>
  <c r="BH20" i="52"/>
  <c r="BD20" i="52"/>
  <c r="AV20" i="52"/>
  <c r="C8" i="52"/>
  <c r="I12" i="52" s="1"/>
  <c r="BP20" i="52" l="1"/>
  <c r="I14" i="52" s="1"/>
  <c r="BD41" i="32"/>
  <c r="BH41" i="32"/>
  <c r="AV41" i="32"/>
  <c r="BH40" i="32"/>
  <c r="BD40" i="32"/>
  <c r="AV40" i="32"/>
  <c r="BH39" i="32"/>
  <c r="BD39" i="32"/>
  <c r="AV39" i="32"/>
  <c r="BH38" i="32"/>
  <c r="BD38" i="32"/>
  <c r="AV38" i="32"/>
  <c r="BH37" i="32"/>
  <c r="BD37" i="32"/>
  <c r="AV37" i="32"/>
  <c r="BH36" i="32"/>
  <c r="BD36" i="32"/>
  <c r="AV36" i="32"/>
  <c r="BH35" i="32"/>
  <c r="BD35" i="32"/>
  <c r="AV35" i="32"/>
  <c r="BH34" i="32"/>
  <c r="BD34" i="32"/>
  <c r="AV34" i="32"/>
  <c r="AV32" i="32"/>
  <c r="BH32" i="32"/>
  <c r="BH33" i="32"/>
  <c r="BD33" i="32"/>
  <c r="AV33" i="32"/>
  <c r="BD32" i="32"/>
  <c r="BP36" i="32" l="1"/>
  <c r="BP40" i="32"/>
  <c r="BP33" i="32"/>
  <c r="BP39" i="32"/>
  <c r="BP35" i="32"/>
  <c r="BP34" i="32"/>
  <c r="BP38" i="32"/>
  <c r="BP37" i="32"/>
  <c r="BP41" i="32"/>
  <c r="BP32" i="32" l="1"/>
  <c r="BH22" i="45" l="1"/>
  <c r="BD22" i="45"/>
  <c r="BH21" i="45"/>
  <c r="BD21" i="45"/>
  <c r="BH20" i="45"/>
  <c r="BD20" i="45"/>
  <c r="BH25" i="44"/>
  <c r="BD25" i="44"/>
  <c r="BH24" i="44"/>
  <c r="BD24" i="44"/>
  <c r="BH23" i="44"/>
  <c r="BD23" i="44"/>
  <c r="BH22" i="44"/>
  <c r="BD22" i="44"/>
  <c r="BH21" i="44"/>
  <c r="BD21" i="44"/>
  <c r="BH20" i="44"/>
  <c r="BD20" i="44"/>
  <c r="BH40" i="42"/>
  <c r="BD40" i="42"/>
  <c r="BH39" i="42"/>
  <c r="BD39" i="42"/>
  <c r="BH38" i="42"/>
  <c r="BD38" i="42"/>
  <c r="BH37" i="42"/>
  <c r="BD37" i="42"/>
  <c r="BH36" i="42"/>
  <c r="BD36" i="42"/>
  <c r="BH35" i="42"/>
  <c r="BD35" i="42"/>
  <c r="BH34" i="42"/>
  <c r="BD34" i="42"/>
  <c r="BH33" i="42"/>
  <c r="BD33" i="42"/>
  <c r="BH32" i="42"/>
  <c r="BD32" i="42"/>
  <c r="BH31" i="42"/>
  <c r="BD31" i="42"/>
  <c r="BH30" i="42"/>
  <c r="BD30" i="42"/>
  <c r="BH29" i="42"/>
  <c r="BD29" i="42"/>
  <c r="BH28" i="42"/>
  <c r="BD28" i="42"/>
  <c r="BH27" i="42"/>
  <c r="BD27" i="42"/>
  <c r="BH26" i="42"/>
  <c r="BD26" i="42"/>
  <c r="BH25" i="42"/>
  <c r="BD25" i="42"/>
  <c r="BH24" i="42"/>
  <c r="BD24" i="42"/>
  <c r="BH23" i="42"/>
  <c r="BD23" i="42"/>
  <c r="BH22" i="42"/>
  <c r="BD22" i="42"/>
  <c r="BH21" i="42"/>
  <c r="BD21" i="42"/>
  <c r="BH20" i="42"/>
  <c r="BD20" i="42"/>
  <c r="BH34" i="41"/>
  <c r="BD34" i="41"/>
  <c r="BH33" i="41"/>
  <c r="BD33" i="41"/>
  <c r="BH32" i="41"/>
  <c r="BD32" i="41"/>
  <c r="BH31" i="41"/>
  <c r="BD31" i="41"/>
  <c r="BH30" i="41"/>
  <c r="BD30" i="41"/>
  <c r="BH29" i="41"/>
  <c r="BD29" i="41"/>
  <c r="BH28" i="41"/>
  <c r="BD28" i="41"/>
  <c r="BH27" i="41"/>
  <c r="BD27" i="41"/>
  <c r="BH26" i="41"/>
  <c r="BD26" i="41"/>
  <c r="BH25" i="41"/>
  <c r="BD25" i="41"/>
  <c r="BH24" i="41"/>
  <c r="BD24" i="41"/>
  <c r="BH23" i="41"/>
  <c r="BD23" i="41"/>
  <c r="BH22" i="41"/>
  <c r="BD22" i="41"/>
  <c r="BH21" i="41"/>
  <c r="BD21" i="41"/>
  <c r="BH20" i="41"/>
  <c r="BD20" i="41"/>
  <c r="BH31" i="40"/>
  <c r="BD31" i="40"/>
  <c r="BH30" i="40"/>
  <c r="BD30" i="40"/>
  <c r="BH29" i="40"/>
  <c r="BD29" i="40"/>
  <c r="BH28" i="40"/>
  <c r="BD28" i="40"/>
  <c r="BH27" i="40"/>
  <c r="BD27" i="40"/>
  <c r="BH26" i="40"/>
  <c r="BD26" i="40"/>
  <c r="BH25" i="40"/>
  <c r="BD25" i="40"/>
  <c r="BH24" i="40"/>
  <c r="BD24" i="40"/>
  <c r="BH23" i="40"/>
  <c r="BD23" i="40"/>
  <c r="BH22" i="40"/>
  <c r="BD22" i="40"/>
  <c r="BH21" i="40"/>
  <c r="BD21" i="40"/>
  <c r="BH20" i="40"/>
  <c r="BD20" i="40"/>
  <c r="BH25" i="39"/>
  <c r="BD25" i="39"/>
  <c r="BH24" i="39"/>
  <c r="BD24" i="39"/>
  <c r="BH23" i="39"/>
  <c r="BD23" i="39"/>
  <c r="BH22" i="39"/>
  <c r="BD22" i="39"/>
  <c r="BH21" i="39"/>
  <c r="BD21" i="39"/>
  <c r="BH20" i="39"/>
  <c r="BD20" i="39"/>
  <c r="BH48" i="29"/>
  <c r="BD48" i="29"/>
  <c r="BH47" i="29"/>
  <c r="BD47" i="29"/>
  <c r="BH46" i="29"/>
  <c r="BD46" i="29"/>
  <c r="BH45" i="29"/>
  <c r="BD45" i="29"/>
  <c r="BH44" i="29"/>
  <c r="BD44" i="29"/>
  <c r="BH43" i="29"/>
  <c r="BD43" i="29"/>
  <c r="BH42" i="29"/>
  <c r="BD42" i="29"/>
  <c r="BH41" i="29"/>
  <c r="BD41" i="29"/>
  <c r="BH40" i="29"/>
  <c r="BD40" i="29"/>
  <c r="BH39" i="29"/>
  <c r="BD39" i="29"/>
  <c r="BH38" i="29"/>
  <c r="BD38" i="29"/>
  <c r="BH37" i="29"/>
  <c r="BD37" i="29"/>
  <c r="BH36" i="29"/>
  <c r="BD36" i="29"/>
  <c r="BH35" i="29"/>
  <c r="BD35" i="29"/>
  <c r="BH34" i="29"/>
  <c r="BD34" i="29"/>
  <c r="BH33" i="29"/>
  <c r="BD33" i="29"/>
  <c r="BH32" i="29"/>
  <c r="BD32" i="29"/>
  <c r="BH28" i="29"/>
  <c r="BD28" i="29"/>
  <c r="BH27" i="29"/>
  <c r="BD27" i="29"/>
  <c r="BH26" i="29"/>
  <c r="BD26" i="29"/>
  <c r="BH25" i="29"/>
  <c r="BD25" i="29"/>
  <c r="BH24" i="29"/>
  <c r="BD24" i="29"/>
  <c r="BH22" i="29"/>
  <c r="BD22" i="29"/>
  <c r="BH21" i="29"/>
  <c r="BD21" i="29"/>
  <c r="BH20" i="29"/>
  <c r="BD20" i="29"/>
  <c r="BH23" i="37"/>
  <c r="BD23" i="37"/>
  <c r="BH22" i="37"/>
  <c r="BD22" i="37"/>
  <c r="BH21" i="37"/>
  <c r="BD21" i="37"/>
  <c r="BH20" i="37"/>
  <c r="BD20" i="37"/>
  <c r="BH36" i="49"/>
  <c r="BD36" i="49"/>
  <c r="BH35" i="49"/>
  <c r="BD35" i="49"/>
  <c r="BH34" i="49"/>
  <c r="BD34" i="49"/>
  <c r="BH33" i="49"/>
  <c r="BD33" i="49"/>
  <c r="BH32" i="49"/>
  <c r="BD32" i="49"/>
  <c r="BH31" i="49"/>
  <c r="BD31" i="49"/>
  <c r="BH30" i="49"/>
  <c r="BD30" i="49"/>
  <c r="BH29" i="49"/>
  <c r="BD29" i="49"/>
  <c r="BH28" i="49"/>
  <c r="BD28" i="49"/>
  <c r="BH27" i="49"/>
  <c r="BD27" i="49"/>
  <c r="BH26" i="49"/>
  <c r="BD26" i="49"/>
  <c r="BH25" i="49"/>
  <c r="BD25" i="49"/>
  <c r="BH24" i="49"/>
  <c r="BD24" i="49"/>
  <c r="BH23" i="49"/>
  <c r="BD23" i="49"/>
  <c r="BH22" i="49"/>
  <c r="BD22" i="49"/>
  <c r="BH21" i="49"/>
  <c r="BD21" i="49"/>
  <c r="BH20" i="49"/>
  <c r="BD20" i="49"/>
  <c r="BH30" i="36"/>
  <c r="BD30" i="36"/>
  <c r="BH29" i="36"/>
  <c r="BD29" i="36"/>
  <c r="BH28" i="36"/>
  <c r="BD28" i="36"/>
  <c r="BH27" i="36"/>
  <c r="BD27" i="36"/>
  <c r="BH26" i="36"/>
  <c r="BD26" i="36"/>
  <c r="BH24" i="36"/>
  <c r="BD24" i="36"/>
  <c r="BH23" i="36"/>
  <c r="BD23" i="36"/>
  <c r="BH22" i="36"/>
  <c r="BD22" i="36"/>
  <c r="BH21" i="36"/>
  <c r="BD21" i="36"/>
  <c r="BH20" i="36"/>
  <c r="BD20" i="36"/>
  <c r="BH26" i="34"/>
  <c r="BD26" i="34"/>
  <c r="BH25" i="34"/>
  <c r="BD25" i="34"/>
  <c r="BH24" i="34"/>
  <c r="BD24" i="34"/>
  <c r="BH23" i="34"/>
  <c r="BD23" i="34"/>
  <c r="BH22" i="34"/>
  <c r="BD22" i="34"/>
  <c r="BH21" i="34"/>
  <c r="BD21" i="34"/>
  <c r="BH20" i="34"/>
  <c r="BD20" i="34"/>
  <c r="BH31" i="32"/>
  <c r="BD31" i="32"/>
  <c r="BH30" i="32"/>
  <c r="BD30" i="32"/>
  <c r="BH29" i="32"/>
  <c r="BD29" i="32"/>
  <c r="BH28" i="32"/>
  <c r="BD28" i="32"/>
  <c r="BH27" i="32"/>
  <c r="BD27" i="32"/>
  <c r="BH26" i="32"/>
  <c r="BD26" i="32"/>
  <c r="BH25" i="32"/>
  <c r="BD25" i="32"/>
  <c r="BH24" i="32"/>
  <c r="BD24" i="32"/>
  <c r="BH23" i="32"/>
  <c r="BD23" i="32"/>
  <c r="BH22" i="32"/>
  <c r="BD22" i="32"/>
  <c r="BH21" i="32"/>
  <c r="BD21" i="32"/>
  <c r="BH20" i="32"/>
  <c r="BD20" i="32"/>
  <c r="BH21" i="33"/>
  <c r="BD21" i="33"/>
  <c r="BH20" i="33"/>
  <c r="BD20" i="33"/>
  <c r="BH21" i="30"/>
  <c r="BD21" i="30"/>
  <c r="BH20" i="30"/>
  <c r="BH21" i="31"/>
  <c r="BD21" i="31"/>
  <c r="BH20" i="31"/>
  <c r="BD20" i="31"/>
  <c r="AV21" i="44" l="1"/>
  <c r="BP21" i="44" s="1"/>
  <c r="AV20" i="44"/>
  <c r="BP20" i="44" s="1"/>
  <c r="AV34" i="41" l="1"/>
  <c r="BP34" i="41" s="1"/>
  <c r="C8" i="51" l="1"/>
  <c r="U5" i="51"/>
  <c r="N5" i="51"/>
  <c r="AB3" i="51"/>
  <c r="U3" i="51"/>
  <c r="N3" i="51"/>
  <c r="B2" i="51"/>
  <c r="AB5" i="51"/>
  <c r="N5" i="32" l="1"/>
  <c r="N5" i="36"/>
  <c r="N5" i="49"/>
  <c r="N5" i="37"/>
  <c r="U5" i="32"/>
  <c r="U5" i="36"/>
  <c r="U5" i="49"/>
  <c r="U5" i="37"/>
  <c r="A1" i="10" l="1"/>
  <c r="A1" i="9"/>
  <c r="AB5" i="37"/>
  <c r="AC4" i="8"/>
  <c r="AB5" i="36"/>
  <c r="AB5" i="49"/>
  <c r="AB5" i="32"/>
  <c r="AV25" i="44" l="1"/>
  <c r="BP25" i="44" s="1"/>
  <c r="AV22" i="45" l="1"/>
  <c r="BP22" i="45" s="1"/>
  <c r="AV24" i="44" l="1"/>
  <c r="BP24" i="44" s="1"/>
  <c r="AV32" i="42" l="1"/>
  <c r="BP32" i="42" s="1"/>
  <c r="AV24" i="42"/>
  <c r="BP24" i="42" s="1"/>
  <c r="AV40" i="42" l="1"/>
  <c r="BP40" i="42" s="1"/>
  <c r="AV39" i="42"/>
  <c r="BP39" i="42" s="1"/>
  <c r="AV38" i="42"/>
  <c r="BP38" i="42" s="1"/>
  <c r="AV37" i="42"/>
  <c r="BP37" i="42" s="1"/>
  <c r="AV36" i="42"/>
  <c r="BP36" i="42" s="1"/>
  <c r="AV35" i="42"/>
  <c r="BP35" i="42" s="1"/>
  <c r="AV34" i="42"/>
  <c r="BP34" i="42" s="1"/>
  <c r="AV33" i="42"/>
  <c r="BP33" i="42" s="1"/>
  <c r="AV31" i="42"/>
  <c r="BP31" i="42" s="1"/>
  <c r="AV29" i="42"/>
  <c r="BP29" i="42" s="1"/>
  <c r="AV28" i="42"/>
  <c r="BP28" i="42" s="1"/>
  <c r="AV27" i="42"/>
  <c r="BP27" i="42" s="1"/>
  <c r="AV26" i="42"/>
  <c r="BP26" i="42" s="1"/>
  <c r="AV25" i="42"/>
  <c r="BP25" i="42" s="1"/>
  <c r="AV23" i="42"/>
  <c r="BP23" i="42" s="1"/>
  <c r="AV22" i="42"/>
  <c r="BP22" i="42" s="1"/>
  <c r="AV30" i="42"/>
  <c r="BP30" i="42" s="1"/>
  <c r="AV36" i="49" l="1"/>
  <c r="BP36" i="49" s="1"/>
  <c r="AV35" i="49"/>
  <c r="BP35" i="49" s="1"/>
  <c r="AV34" i="49"/>
  <c r="BP34" i="49" s="1"/>
  <c r="AV33" i="49"/>
  <c r="BP33" i="49" s="1"/>
  <c r="AV32" i="49"/>
  <c r="BP32" i="49" s="1"/>
  <c r="AV31" i="49"/>
  <c r="BP31" i="49" s="1"/>
  <c r="AV30" i="49"/>
  <c r="BP30" i="49" s="1"/>
  <c r="AV29" i="49"/>
  <c r="BP29" i="49" s="1"/>
  <c r="AV28" i="49"/>
  <c r="BP28" i="49" s="1"/>
  <c r="AV27" i="49"/>
  <c r="BP27" i="49" s="1"/>
  <c r="AV26" i="49"/>
  <c r="BP26" i="49" s="1"/>
  <c r="AV25" i="49"/>
  <c r="BP25" i="49" s="1"/>
  <c r="AV24" i="49"/>
  <c r="BP24" i="49" s="1"/>
  <c r="AV23" i="49"/>
  <c r="BP23" i="49" s="1"/>
  <c r="AV22" i="49"/>
  <c r="BP22" i="49" s="1"/>
  <c r="AV21" i="49"/>
  <c r="BP21" i="49" s="1"/>
  <c r="AV20" i="49"/>
  <c r="BP20" i="49" s="1"/>
  <c r="C8" i="49"/>
  <c r="I12" i="49" s="1"/>
  <c r="AB3" i="49"/>
  <c r="U3" i="49"/>
  <c r="N3" i="49"/>
  <c r="B2" i="49"/>
  <c r="I14" i="49" l="1"/>
  <c r="AV21" i="45" l="1"/>
  <c r="BP21" i="45" s="1"/>
  <c r="AV20" i="45"/>
  <c r="BP20" i="45" s="1"/>
  <c r="I12" i="45"/>
  <c r="AV23" i="44" l="1"/>
  <c r="BP23" i="44" s="1"/>
  <c r="AV22" i="44"/>
  <c r="BP22" i="44" s="1"/>
  <c r="C8" i="44"/>
  <c r="I12" i="44" s="1"/>
  <c r="I14" i="45" l="1"/>
  <c r="I14" i="44" l="1"/>
  <c r="C8" i="43" l="1"/>
  <c r="I12" i="43" s="1"/>
  <c r="AV21" i="42"/>
  <c r="BP21" i="42" s="1"/>
  <c r="AV20" i="42"/>
  <c r="BP20" i="42" s="1"/>
  <c r="I14" i="42" s="1"/>
  <c r="C8" i="42"/>
  <c r="I12" i="42" s="1"/>
  <c r="AV33" i="41"/>
  <c r="AV22" i="41"/>
  <c r="BP22" i="41" s="1"/>
  <c r="AV32" i="41"/>
  <c r="AV31" i="41"/>
  <c r="BP31" i="41" s="1"/>
  <c r="AV30" i="41"/>
  <c r="AV29" i="41"/>
  <c r="BP29" i="41" s="1"/>
  <c r="AV28" i="41"/>
  <c r="AV27" i="41"/>
  <c r="BP27" i="41" s="1"/>
  <c r="AV26" i="41"/>
  <c r="AV25" i="41"/>
  <c r="BP25" i="41" s="1"/>
  <c r="AV24" i="41"/>
  <c r="AV23" i="41"/>
  <c r="BP23" i="41" s="1"/>
  <c r="AV21" i="41"/>
  <c r="AV20" i="41"/>
  <c r="BP20" i="41" s="1"/>
  <c r="C8" i="41"/>
  <c r="I12" i="41" s="1"/>
  <c r="AV31" i="40"/>
  <c r="BP31" i="40" s="1"/>
  <c r="AV30" i="40"/>
  <c r="BP30" i="40" s="1"/>
  <c r="AV29" i="40"/>
  <c r="BP29" i="40" s="1"/>
  <c r="AV28" i="40"/>
  <c r="BP28" i="40" s="1"/>
  <c r="AV27" i="40"/>
  <c r="BP27" i="40" s="1"/>
  <c r="AV26" i="40"/>
  <c r="BP26" i="40" s="1"/>
  <c r="AV25" i="40"/>
  <c r="BP25" i="40" s="1"/>
  <c r="AV24" i="40"/>
  <c r="BP24" i="40" s="1"/>
  <c r="AV30" i="36"/>
  <c r="BP30" i="36" s="1"/>
  <c r="AV29" i="36"/>
  <c r="BP29" i="36" s="1"/>
  <c r="AV28" i="36"/>
  <c r="BP28" i="36" s="1"/>
  <c r="AV27" i="36"/>
  <c r="BP27" i="36" s="1"/>
  <c r="AV26" i="36"/>
  <c r="BP26" i="36" s="1"/>
  <c r="AV30" i="32"/>
  <c r="BP30" i="32" s="1"/>
  <c r="AV29" i="32"/>
  <c r="BP29" i="32" s="1"/>
  <c r="AV28" i="32"/>
  <c r="BP28" i="32" s="1"/>
  <c r="AV27" i="32"/>
  <c r="BP27" i="32" s="1"/>
  <c r="AV26" i="32"/>
  <c r="BP26" i="32" s="1"/>
  <c r="AV25" i="32"/>
  <c r="BP25" i="32" s="1"/>
  <c r="AV24" i="32"/>
  <c r="BP24" i="32" s="1"/>
  <c r="AV23" i="32"/>
  <c r="BP23" i="32" s="1"/>
  <c r="AV23" i="40"/>
  <c r="BP23" i="40" s="1"/>
  <c r="AV22" i="40"/>
  <c r="BP22" i="40" s="1"/>
  <c r="AV21" i="40"/>
  <c r="BP21" i="40" s="1"/>
  <c r="AV20" i="40"/>
  <c r="BP20" i="40" s="1"/>
  <c r="C8" i="40"/>
  <c r="I12" i="40" s="1"/>
  <c r="BP21" i="41" l="1"/>
  <c r="BP26" i="41"/>
  <c r="BP30" i="41"/>
  <c r="BP24" i="41"/>
  <c r="BP28" i="41"/>
  <c r="BP32" i="41"/>
  <c r="BP33" i="41"/>
  <c r="AV25" i="39"/>
  <c r="BP25" i="39" s="1"/>
  <c r="AV24" i="39"/>
  <c r="BP24" i="39" s="1"/>
  <c r="AV23" i="39"/>
  <c r="BP23" i="39" s="1"/>
  <c r="AV22" i="39"/>
  <c r="BP22" i="39" s="1"/>
  <c r="AV21" i="39"/>
  <c r="AV20" i="39"/>
  <c r="BP20" i="39" s="1"/>
  <c r="C8" i="39"/>
  <c r="I12" i="39" s="1"/>
  <c r="AV20" i="29"/>
  <c r="BP20" i="29" s="1"/>
  <c r="AV39" i="29"/>
  <c r="BP39" i="29" s="1"/>
  <c r="AV38" i="29"/>
  <c r="BP38" i="29" s="1"/>
  <c r="AV37" i="29"/>
  <c r="BP37" i="29" s="1"/>
  <c r="AV23" i="37"/>
  <c r="BP23" i="37" s="1"/>
  <c r="AV22" i="37"/>
  <c r="BP22" i="37" s="1"/>
  <c r="AV21" i="37"/>
  <c r="BP21" i="37" s="1"/>
  <c r="AV20" i="37"/>
  <c r="BP20" i="37" s="1"/>
  <c r="C8" i="37"/>
  <c r="I12" i="37" s="1"/>
  <c r="AB3" i="37"/>
  <c r="U3" i="37"/>
  <c r="N3" i="37"/>
  <c r="B2" i="37"/>
  <c r="I14" i="41" l="1"/>
  <c r="BP21" i="39"/>
  <c r="I14" i="39" s="1"/>
  <c r="I14" i="40"/>
  <c r="AV20" i="36"/>
  <c r="BP20" i="36" s="1"/>
  <c r="AV20" i="34"/>
  <c r="BP20" i="34" s="1"/>
  <c r="AV20" i="32"/>
  <c r="BP20" i="32" s="1"/>
  <c r="AV20" i="33"/>
  <c r="BP20" i="33" s="1"/>
  <c r="AV24" i="36"/>
  <c r="BP24" i="36" s="1"/>
  <c r="AV23" i="36"/>
  <c r="AV22" i="36"/>
  <c r="BP22" i="36" s="1"/>
  <c r="AV21" i="36"/>
  <c r="BP21" i="36" s="1"/>
  <c r="C8" i="36"/>
  <c r="I12" i="36" s="1"/>
  <c r="AB3" i="36"/>
  <c r="U3" i="36"/>
  <c r="N3" i="36"/>
  <c r="B2" i="36"/>
  <c r="BP23" i="36" l="1"/>
  <c r="I14" i="36" s="1"/>
  <c r="I14" i="37"/>
  <c r="AV26" i="34" l="1"/>
  <c r="BP26" i="34" s="1"/>
  <c r="AV25" i="34"/>
  <c r="BP25" i="34" s="1"/>
  <c r="AV24" i="34"/>
  <c r="BP24" i="34" s="1"/>
  <c r="AV23" i="34"/>
  <c r="BP23" i="34" s="1"/>
  <c r="AV22" i="34"/>
  <c r="BP22" i="34" s="1"/>
  <c r="AV21" i="34"/>
  <c r="BP21" i="34" s="1"/>
  <c r="C8" i="34"/>
  <c r="I12" i="34" s="1"/>
  <c r="I14" i="34" l="1"/>
  <c r="AV21" i="33"/>
  <c r="BP21" i="33" s="1"/>
  <c r="C8" i="33"/>
  <c r="I12" i="33" s="1"/>
  <c r="AV31" i="32"/>
  <c r="BP31" i="32" s="1"/>
  <c r="AV22" i="32"/>
  <c r="BP22" i="32" s="1"/>
  <c r="AV21" i="32"/>
  <c r="BP21" i="32" s="1"/>
  <c r="I14" i="32" s="1"/>
  <c r="C8" i="32"/>
  <c r="I12" i="32" s="1"/>
  <c r="AB3" i="32"/>
  <c r="U3" i="32"/>
  <c r="N3" i="32"/>
  <c r="B2" i="32"/>
  <c r="I14" i="33" l="1"/>
  <c r="AV21" i="31"/>
  <c r="BP21" i="31" s="1"/>
  <c r="AV20" i="31"/>
  <c r="BP20" i="31" s="1"/>
  <c r="C8" i="31"/>
  <c r="I12" i="31" s="1"/>
  <c r="AV21" i="30"/>
  <c r="BP21" i="30" s="1"/>
  <c r="AV20" i="30"/>
  <c r="BP20" i="30" s="1"/>
  <c r="C8" i="30"/>
  <c r="I12" i="30" s="1"/>
  <c r="I14" i="30" l="1"/>
  <c r="AV48" i="29"/>
  <c r="BP48" i="29" s="1"/>
  <c r="AV47" i="29"/>
  <c r="BP47" i="29" s="1"/>
  <c r="AV46" i="29"/>
  <c r="BP46" i="29" s="1"/>
  <c r="AV45" i="29"/>
  <c r="BP45" i="29" s="1"/>
  <c r="AV44" i="29"/>
  <c r="BP44" i="29" s="1"/>
  <c r="AV43" i="29"/>
  <c r="BP43" i="29" s="1"/>
  <c r="AV42" i="29"/>
  <c r="BP42" i="29" s="1"/>
  <c r="AV41" i="29"/>
  <c r="BP41" i="29" s="1"/>
  <c r="AV40" i="29"/>
  <c r="BP40" i="29" s="1"/>
  <c r="AV36" i="29"/>
  <c r="BP36" i="29" s="1"/>
  <c r="AV35" i="29"/>
  <c r="BP35" i="29" s="1"/>
  <c r="AV34" i="29"/>
  <c r="BP34" i="29" s="1"/>
  <c r="AV33" i="29"/>
  <c r="BP33" i="29" s="1"/>
  <c r="AV32" i="29"/>
  <c r="BP32" i="29" s="1"/>
  <c r="AV28" i="29"/>
  <c r="BP28" i="29" s="1"/>
  <c r="AV27" i="29"/>
  <c r="BP27" i="29" s="1"/>
  <c r="AV26" i="29"/>
  <c r="BP26" i="29" s="1"/>
  <c r="AV25" i="29"/>
  <c r="BP25" i="29" s="1"/>
  <c r="AV24" i="29"/>
  <c r="BP24" i="29" s="1"/>
  <c r="AV22" i="29"/>
  <c r="BP22" i="29" s="1"/>
  <c r="AV21" i="29"/>
  <c r="BP21" i="29" s="1"/>
  <c r="C8" i="29"/>
  <c r="I12" i="29" s="1"/>
  <c r="I14" i="31" l="1"/>
  <c r="I14" i="29" l="1"/>
  <c r="L4" i="10"/>
  <c r="T4" i="10"/>
  <c r="L2" i="10"/>
  <c r="T2" i="10"/>
  <c r="AC2" i="10"/>
  <c r="T4" i="9"/>
  <c r="L4" i="9"/>
  <c r="AC2" i="9"/>
  <c r="T2" i="9"/>
  <c r="L2" i="9"/>
  <c r="B44" i="8"/>
</calcChain>
</file>

<file path=xl/sharedStrings.xml><?xml version="1.0" encoding="utf-8"?>
<sst xmlns="http://schemas.openxmlformats.org/spreadsheetml/2006/main" count="4326" uniqueCount="1338">
  <si>
    <t>大カテゴリー</t>
    <rPh sb="0" eb="1">
      <t>ダイ</t>
    </rPh>
    <phoneticPr fontId="1"/>
  </si>
  <si>
    <t>中カテゴリー</t>
    <rPh sb="0" eb="1">
      <t>ナカ</t>
    </rPh>
    <phoneticPr fontId="1"/>
  </si>
  <si>
    <t>小カテゴリー</t>
    <rPh sb="0" eb="1">
      <t>ショウ</t>
    </rPh>
    <phoneticPr fontId="1"/>
  </si>
  <si>
    <t>No.</t>
    <phoneticPr fontId="1"/>
  </si>
  <si>
    <t>Version</t>
    <phoneticPr fontId="1"/>
  </si>
  <si>
    <t>ページ</t>
    <phoneticPr fontId="1"/>
  </si>
  <si>
    <t>□</t>
    <phoneticPr fontId="1"/>
  </si>
  <si>
    <t>■</t>
    <phoneticPr fontId="1"/>
  </si>
  <si>
    <t>INDEX</t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</si>
  <si>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</si>
  <si>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</si>
  <si>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</si>
  <si>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</si>
  <si>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Ｖｅｒｓｉｏｎ</t>
    <phoneticPr fontId="1"/>
  </si>
  <si>
    <t>- 改版履歴 -</t>
    <phoneticPr fontId="1"/>
  </si>
  <si>
    <t>Ｖｅｒ．</t>
    <phoneticPr fontId="1"/>
  </si>
  <si>
    <t>- 目次 -</t>
    <rPh sb="2" eb="4">
      <t>モクジ</t>
    </rPh>
    <phoneticPr fontId="1"/>
  </si>
  <si>
    <t>1.000J</t>
    <phoneticPr fontId="1"/>
  </si>
  <si>
    <t>String</t>
    <phoneticPr fontId="1"/>
  </si>
  <si>
    <t>Partition
Key</t>
    <phoneticPr fontId="1"/>
  </si>
  <si>
    <t>Sort
Key</t>
    <phoneticPr fontId="1"/>
  </si>
  <si>
    <t>VIN</t>
  </si>
  <si>
    <t>VIN</t>
    <phoneticPr fontId="1"/>
  </si>
  <si>
    <t>Timestamp</t>
  </si>
  <si>
    <t>Timestamp</t>
    <phoneticPr fontId="1"/>
  </si>
  <si>
    <t>GPS</t>
  </si>
  <si>
    <t>GPS</t>
    <phoneticPr fontId="1"/>
  </si>
  <si>
    <t>Map</t>
    <phoneticPr fontId="1"/>
  </si>
  <si>
    <t>Table Type</t>
    <phoneticPr fontId="1"/>
  </si>
  <si>
    <t>Record Length(byte)</t>
    <phoneticPr fontId="1"/>
  </si>
  <si>
    <t>Table Name</t>
    <phoneticPr fontId="1"/>
  </si>
  <si>
    <t>Table ID</t>
    <phoneticPr fontId="1"/>
  </si>
  <si>
    <t>DB Type</t>
    <phoneticPr fontId="1"/>
  </si>
  <si>
    <t>Dynamo DB</t>
    <phoneticPr fontId="1"/>
  </si>
  <si>
    <t>Field ID</t>
    <phoneticPr fontId="1"/>
  </si>
  <si>
    <t>Field Name</t>
    <phoneticPr fontId="1"/>
  </si>
  <si>
    <t>Default</t>
    <phoneticPr fontId="1"/>
  </si>
  <si>
    <t>Detail</t>
    <phoneticPr fontId="1"/>
  </si>
  <si>
    <t>Master</t>
    <phoneticPr fontId="1"/>
  </si>
  <si>
    <t>Data</t>
    <phoneticPr fontId="1"/>
  </si>
  <si>
    <t>G-sensor value</t>
    <phoneticPr fontId="1"/>
  </si>
  <si>
    <t>1</t>
    <phoneticPr fontId="1"/>
  </si>
  <si>
    <t>Number</t>
    <phoneticPr fontId="1"/>
  </si>
  <si>
    <t>Vehicle Model</t>
    <phoneticPr fontId="1"/>
  </si>
  <si>
    <t>Boolean</t>
    <phoneticPr fontId="1"/>
  </si>
  <si>
    <t>Vehicle setting</t>
    <phoneticPr fontId="1"/>
  </si>
  <si>
    <t>Vehicle Model setting</t>
    <phoneticPr fontId="1"/>
  </si>
  <si>
    <t>VEHICLE_SETTING</t>
    <phoneticPr fontId="1"/>
  </si>
  <si>
    <t>Type</t>
    <phoneticPr fontId="1"/>
  </si>
  <si>
    <t>Field ID Length</t>
    <phoneticPr fontId="1"/>
  </si>
  <si>
    <t>Regulation Length</t>
    <phoneticPr fontId="1"/>
  </si>
  <si>
    <t>Size</t>
    <phoneticPr fontId="1"/>
  </si>
  <si>
    <t>Element count</t>
    <phoneticPr fontId="1"/>
  </si>
  <si>
    <t>Data Size</t>
    <phoneticPr fontId="1"/>
  </si>
  <si>
    <t>備考</t>
    <rPh sb="0" eb="2">
      <t>ビコウ</t>
    </rPh>
    <phoneticPr fontId="1"/>
  </si>
  <si>
    <t>文字数</t>
    <rPh sb="0" eb="3">
      <t>モジスウ</t>
    </rPh>
    <phoneticPr fontId="1"/>
  </si>
  <si>
    <t>UTF-８</t>
    <phoneticPr fontId="1"/>
  </si>
  <si>
    <t>有効桁数2あたり1バイト</t>
    <rPh sb="0" eb="2">
      <t>ユウコウ</t>
    </rPh>
    <rPh sb="2" eb="4">
      <t>ケタスウ</t>
    </rPh>
    <phoneticPr fontId="1"/>
  </si>
  <si>
    <t>Binary</t>
    <phoneticPr fontId="1"/>
  </si>
  <si>
    <t>BinarySize(base64変換後）</t>
    <rPh sb="17" eb="19">
      <t>ヘンカン</t>
    </rPh>
    <rPh sb="19" eb="20">
      <t>ゴ</t>
    </rPh>
    <phoneticPr fontId="1"/>
  </si>
  <si>
    <t>Null</t>
    <phoneticPr fontId="1"/>
  </si>
  <si>
    <t>List</t>
    <phoneticPr fontId="1"/>
  </si>
  <si>
    <t>URL</t>
  </si>
  <si>
    <t>G_VALUE</t>
  </si>
  <si>
    <t>MAXIMUM_G_DETECTION_PERIOD</t>
  </si>
  <si>
    <t>GUARD_PERIOD</t>
  </si>
  <si>
    <t>X</t>
  </si>
  <si>
    <t>Y</t>
  </si>
  <si>
    <t>PERIOD_BEF_ACCIDENT</t>
  </si>
  <si>
    <t>PERIOD_AFT_ACCIDENT</t>
  </si>
  <si>
    <t>SPEED_FOR_SPEEDING</t>
  </si>
  <si>
    <t>TIME_FOR_SPEEDING</t>
  </si>
  <si>
    <t>SPEED_FOR_STOP_DRIVE</t>
  </si>
  <si>
    <t>Common setting ID</t>
  </si>
  <si>
    <t>Stand-by mode timeout</t>
  </si>
  <si>
    <t>Tracking mode timeout</t>
  </si>
  <si>
    <t>long time notification time for maintenance mode</t>
  </si>
  <si>
    <t>Sudden acceleration thresholds</t>
  </si>
  <si>
    <t>G value</t>
  </si>
  <si>
    <t>Maximum G detection period</t>
  </si>
  <si>
    <t>Guard period</t>
  </si>
  <si>
    <t>Sudden deceleration thresholds</t>
  </si>
  <si>
    <t>Sudden cornering thresholds</t>
  </si>
  <si>
    <t>Setting for detection of event G</t>
  </si>
  <si>
    <t>G value acquisition period before accident</t>
  </si>
  <si>
    <t>G value acquisition period after accident</t>
  </si>
  <si>
    <t>B2B threshold of vehicle speed for speeding</t>
  </si>
  <si>
    <t>B2B threshold of time for speeding</t>
  </si>
  <si>
    <t>B2B threshold of vehicle speed for stop</t>
  </si>
  <si>
    <t>B2B threshold of acceleration for sudden acceleration</t>
  </si>
  <si>
    <t>B2B threshold of acceleration value for sudden acceleration</t>
  </si>
  <si>
    <t>B2B threshold of deceleration value for sudden stop</t>
  </si>
  <si>
    <t>String</t>
  </si>
  <si>
    <t>Number</t>
  </si>
  <si>
    <t>Map</t>
  </si>
  <si>
    <t>Data upload configs</t>
    <phoneticPr fontId="1"/>
  </si>
  <si>
    <t>DATA_UPLOAD_CONFIGS</t>
    <phoneticPr fontId="1"/>
  </si>
  <si>
    <t>DATA_COLLECT_CYCLES</t>
    <phoneticPr fontId="1"/>
  </si>
  <si>
    <t>Data Collect Cycles</t>
    <phoneticPr fontId="1"/>
  </si>
  <si>
    <t>LONG_TIME_NOTIFICATION_TIME</t>
    <phoneticPr fontId="1"/>
  </si>
  <si>
    <t>Positioning status</t>
  </si>
  <si>
    <t>Latitude angle</t>
  </si>
  <si>
    <t>Latitude direction</t>
  </si>
  <si>
    <t>Longitude angle</t>
  </si>
  <si>
    <t>Longitude direction</t>
  </si>
  <si>
    <t>direction</t>
  </si>
  <si>
    <t>TIMESTAMP</t>
  </si>
  <si>
    <t>DIRECTION</t>
  </si>
  <si>
    <t>During GPS is non-capture, the previous value is used to timestamp / latitude / longitude / direction information.
0x00：Positioning
0x01： Not positioning</t>
    <phoneticPr fontId="1"/>
  </si>
  <si>
    <t>0x00：東(East)
0x01：西(West)</t>
    <phoneticPr fontId="1"/>
  </si>
  <si>
    <t>north is 0 dgree, clockwise
Valid range: 0 to 359</t>
    <phoneticPr fontId="1"/>
  </si>
  <si>
    <t>Event Type</t>
  </si>
  <si>
    <t>POSITION_STATUS</t>
    <phoneticPr fontId="1"/>
  </si>
  <si>
    <t>G-SENSOR_VALUE</t>
    <phoneticPr fontId="1"/>
  </si>
  <si>
    <t>EVENT_TYPE</t>
    <phoneticPr fontId="1"/>
  </si>
  <si>
    <t>Collision type</t>
  </si>
  <si>
    <t>Direction</t>
  </si>
  <si>
    <t>G-Sensor value</t>
  </si>
  <si>
    <t>G_SENSOR_VALUE</t>
  </si>
  <si>
    <t>Device status</t>
  </si>
  <si>
    <t>Connecting TransLog(OBD) status</t>
  </si>
  <si>
    <t>CONNECTING_STATUS</t>
    <phoneticPr fontId="1"/>
  </si>
  <si>
    <t>CAN module status</t>
    <phoneticPr fontId="1"/>
  </si>
  <si>
    <t>CAN_MODULE_STATUS</t>
    <phoneticPr fontId="1"/>
  </si>
  <si>
    <t>G sensor status</t>
    <phoneticPr fontId="1"/>
  </si>
  <si>
    <t>G_SENSOR_STATUS</t>
    <phoneticPr fontId="1"/>
  </si>
  <si>
    <t>Number</t>
    <phoneticPr fontId="1"/>
  </si>
  <si>
    <t>Positioning status</t>
    <phoneticPr fontId="1"/>
  </si>
  <si>
    <t>Longitude direction</t>
    <phoneticPr fontId="1"/>
  </si>
  <si>
    <t>Vehicle Model</t>
  </si>
  <si>
    <t>Vehicle setting ID</t>
  </si>
  <si>
    <t>Latitude</t>
    <phoneticPr fontId="1"/>
  </si>
  <si>
    <t>Latitude direction</t>
    <phoneticPr fontId="1"/>
  </si>
  <si>
    <t>Longitude</t>
    <phoneticPr fontId="1"/>
  </si>
  <si>
    <t>radius</t>
    <phoneticPr fontId="1"/>
  </si>
  <si>
    <t>VEHICLE_MODEL</t>
  </si>
  <si>
    <t>VIN</t>
    <phoneticPr fontId="1"/>
  </si>
  <si>
    <t>Valid range： 1(0x01) - 255(0xFF)
Increment at each update.
At 255, → Return to the beginning.</t>
    <phoneticPr fontId="1"/>
  </si>
  <si>
    <t>Vehicle model</t>
  </si>
  <si>
    <t>Vehicle model setting ID</t>
  </si>
  <si>
    <t>SPEED_PULSE</t>
    <phoneticPr fontId="1"/>
  </si>
  <si>
    <t>VEHICLE_MODEL_SETTING_ID</t>
    <phoneticPr fontId="1"/>
  </si>
  <si>
    <t>List</t>
    <phoneticPr fontId="1"/>
  </si>
  <si>
    <t>Geo Fencing area settings</t>
    <phoneticPr fontId="1"/>
  </si>
  <si>
    <t>GEO_FENCING_AREA_SETTINGS</t>
    <phoneticPr fontId="1"/>
  </si>
  <si>
    <t>RADIUS</t>
  </si>
  <si>
    <t>Number of Geo Fensing（Maxmum：3)</t>
    <phoneticPr fontId="1"/>
  </si>
  <si>
    <t>(GEO_FENCING_AREA_SETTING)</t>
    <phoneticPr fontId="1"/>
  </si>
  <si>
    <t>B2B</t>
    <phoneticPr fontId="1"/>
  </si>
  <si>
    <t>(DATA_UPLOAD_CONFIG)</t>
    <phoneticPr fontId="1"/>
  </si>
  <si>
    <t>(Data upload config)</t>
    <phoneticPr fontId="1"/>
  </si>
  <si>
    <t>Upload interval</t>
    <phoneticPr fontId="1"/>
  </si>
  <si>
    <t>STANDBY_MODE_TIMEOUT</t>
    <phoneticPr fontId="1"/>
  </si>
  <si>
    <t>Connection destination URL</t>
    <phoneticPr fontId="1"/>
  </si>
  <si>
    <t>(Geo Fencing area setting)</t>
    <phoneticPr fontId="1"/>
  </si>
  <si>
    <t>Service configuration</t>
    <phoneticPr fontId="1"/>
  </si>
  <si>
    <t>GPS</t>
    <phoneticPr fontId="1"/>
  </si>
  <si>
    <t>Common setting</t>
    <phoneticPr fontId="1"/>
  </si>
  <si>
    <t>IG-ON</t>
    <phoneticPr fontId="1"/>
  </si>
  <si>
    <t>GPS Data</t>
  </si>
  <si>
    <t>Latitude angle</t>
    <phoneticPr fontId="1"/>
  </si>
  <si>
    <t>Longitude angle</t>
    <phoneticPr fontId="1"/>
  </si>
  <si>
    <t>Direction</t>
    <phoneticPr fontId="1"/>
  </si>
  <si>
    <t>DIRECTION</t>
    <phoneticPr fontId="1"/>
  </si>
  <si>
    <t>FUEL_REMAINING</t>
    <phoneticPr fontId="1"/>
  </si>
  <si>
    <t>ODO</t>
    <phoneticPr fontId="1"/>
  </si>
  <si>
    <t>Fuel remaining</t>
    <phoneticPr fontId="1"/>
  </si>
  <si>
    <t>Total distance（ODO）</t>
    <phoneticPr fontId="1"/>
  </si>
  <si>
    <t>IGON_TIMESTAMP</t>
    <phoneticPr fontId="1"/>
  </si>
  <si>
    <t>IG-ON Timestamp</t>
    <phoneticPr fontId="1"/>
  </si>
  <si>
    <t>WNG</t>
  </si>
  <si>
    <t>DTC Code</t>
  </si>
  <si>
    <t>DTC</t>
    <phoneticPr fontId="1"/>
  </si>
  <si>
    <t>Latest vehicle status</t>
    <phoneticPr fontId="1"/>
  </si>
  <si>
    <t>LAST_PARKED_DATETIME</t>
    <phoneticPr fontId="1"/>
  </si>
  <si>
    <t>Last parked Date and time</t>
    <phoneticPr fontId="1"/>
  </si>
  <si>
    <t>Last parked location</t>
    <phoneticPr fontId="1"/>
  </si>
  <si>
    <t>LAST_PARKED_LOCATION</t>
    <phoneticPr fontId="1"/>
  </si>
  <si>
    <t>WNG</t>
    <phoneticPr fontId="1"/>
  </si>
  <si>
    <t>Trip ID</t>
    <phoneticPr fontId="1"/>
  </si>
  <si>
    <t>DEPARTURE_LOCATION</t>
    <phoneticPr fontId="1"/>
  </si>
  <si>
    <t>Milage</t>
    <phoneticPr fontId="1"/>
  </si>
  <si>
    <t>Setting of presence of upload</t>
    <phoneticPr fontId="1"/>
  </si>
  <si>
    <t>Data type</t>
    <phoneticPr fontId="1"/>
  </si>
  <si>
    <t>DATA_TYPE</t>
    <phoneticPr fontId="1"/>
  </si>
  <si>
    <t>TRACKING_MODE_TIMEOUT</t>
    <phoneticPr fontId="1"/>
  </si>
  <si>
    <t>G value</t>
    <phoneticPr fontId="1"/>
  </si>
  <si>
    <t>G_VALUE</t>
    <phoneticPr fontId="1"/>
  </si>
  <si>
    <t>SUDDEN_ACCELERATION_THRESHOLDS</t>
    <phoneticPr fontId="1"/>
  </si>
  <si>
    <t>SUDDEN_DECELERATION_THRESHOLDS</t>
    <phoneticPr fontId="1"/>
  </si>
  <si>
    <t>SUDDEN_CORNERING_THRESHOLDS</t>
    <phoneticPr fontId="1"/>
  </si>
  <si>
    <t>DETECTION_EVENT G</t>
    <phoneticPr fontId="1"/>
  </si>
  <si>
    <t>COMMON_SETTING_ID</t>
    <phoneticPr fontId="1"/>
  </si>
  <si>
    <t>IMEI</t>
    <phoneticPr fontId="1"/>
  </si>
  <si>
    <t>Device ID</t>
    <phoneticPr fontId="1"/>
  </si>
  <si>
    <t>VEHICLE_MODEL</t>
    <phoneticPr fontId="1"/>
  </si>
  <si>
    <t>VIN</t>
    <phoneticPr fontId="1"/>
  </si>
  <si>
    <t>Transition target mode</t>
    <phoneticPr fontId="1"/>
  </si>
  <si>
    <t>data for emergency service（Collision detection）</t>
  </si>
  <si>
    <t>Special mode transition confirmation</t>
  </si>
  <si>
    <t>Notification of mode states</t>
  </si>
  <si>
    <t>IG-ON Event data</t>
  </si>
  <si>
    <t>IG OFF event data</t>
  </si>
  <si>
    <t>Data for B2B service(Continuous・general event)</t>
  </si>
  <si>
    <t>Data for B2B service（IG-ON）</t>
  </si>
  <si>
    <t>Area crossing notification</t>
  </si>
  <si>
    <t>collection condition check of Diag-CAN</t>
  </si>
  <si>
    <t>CAN data for Big data</t>
    <phoneticPr fontId="1"/>
  </si>
  <si>
    <t>Data for SVT</t>
    <phoneticPr fontId="1"/>
  </si>
  <si>
    <t>false： Disable
true： Enable</t>
    <phoneticPr fontId="1"/>
  </si>
  <si>
    <t>TRANSITION_TARGET_MODE</t>
    <phoneticPr fontId="1"/>
  </si>
  <si>
    <t>TIMESTAMP</t>
    <phoneticPr fontId="1"/>
  </si>
  <si>
    <t>GPS</t>
    <phoneticPr fontId="1"/>
  </si>
  <si>
    <t>CONTRACT_KIND</t>
    <phoneticPr fontId="1"/>
  </si>
  <si>
    <t>Contract Kind</t>
    <phoneticPr fontId="1"/>
  </si>
  <si>
    <t>TRIP_ID</t>
  </si>
  <si>
    <t>ARRIVAL_LOCATION</t>
  </si>
  <si>
    <t>MILAGE</t>
  </si>
  <si>
    <t>FUEL_CONSUMPTION</t>
  </si>
  <si>
    <t>POSITION_STATUS</t>
  </si>
  <si>
    <t>AMOUNT_OF_FUEL_CONSUMED</t>
    <phoneticPr fontId="1"/>
  </si>
  <si>
    <t>0x00：North
0x01：South</t>
  </si>
  <si>
    <t>Amount of Fuel Consumed</t>
    <phoneticPr fontId="1"/>
  </si>
  <si>
    <t>Fuel Consumption</t>
    <phoneticPr fontId="1"/>
  </si>
  <si>
    <t>Departure Location</t>
    <phoneticPr fontId="1"/>
  </si>
  <si>
    <t>Arrival Location</t>
    <phoneticPr fontId="1"/>
  </si>
  <si>
    <t>Upload setting</t>
    <phoneticPr fontId="1"/>
  </si>
  <si>
    <t>Data for device Status</t>
    <phoneticPr fontId="1"/>
  </si>
  <si>
    <t>CONTINUOUS_DATA_UPLOAD</t>
    <phoneticPr fontId="1"/>
  </si>
  <si>
    <t>DATA_NUM</t>
    <phoneticPr fontId="1"/>
  </si>
  <si>
    <t>0 Fixed</t>
    <phoneticPr fontId="1"/>
  </si>
  <si>
    <t>UPLOAD_STATUS</t>
    <phoneticPr fontId="1"/>
  </si>
  <si>
    <t>LAT_ANGLE</t>
  </si>
  <si>
    <t>LAT_ANGLE</t>
    <phoneticPr fontId="1"/>
  </si>
  <si>
    <t>LAT_DIRECTION</t>
  </si>
  <si>
    <t>LAT_DIRECTION</t>
    <phoneticPr fontId="1"/>
  </si>
  <si>
    <t>LON_ANGLE</t>
  </si>
  <si>
    <t>LON_ANGLE</t>
    <phoneticPr fontId="1"/>
  </si>
  <si>
    <t>LON_DIRECTION</t>
  </si>
  <si>
    <t>LON_DIRECTION</t>
    <phoneticPr fontId="1"/>
  </si>
  <si>
    <t>VIN</t>
    <phoneticPr fontId="1"/>
  </si>
  <si>
    <t>Service Activation Status</t>
    <phoneticPr fontId="1"/>
  </si>
  <si>
    <t>ACTIVATION_STATUS</t>
    <phoneticPr fontId="1"/>
  </si>
  <si>
    <t>LOG_REQUEST</t>
    <phoneticPr fontId="1"/>
  </si>
  <si>
    <t>Presence of request to send log</t>
    <phoneticPr fontId="1"/>
  </si>
  <si>
    <t>DEVICE_ID</t>
    <phoneticPr fontId="1"/>
  </si>
  <si>
    <t>IG_ON</t>
  </si>
  <si>
    <t>IG_OFF</t>
  </si>
  <si>
    <t>OPERATION_SERVICE_CONFIGURATION</t>
  </si>
  <si>
    <t>LATEST_VEHICLE_STATUS</t>
    <phoneticPr fontId="1"/>
  </si>
  <si>
    <t>OPERATION_SERVICE_CONFIGURATION</t>
    <phoneticPr fontId="1"/>
  </si>
  <si>
    <t>IG-OFF</t>
    <phoneticPr fontId="1"/>
  </si>
  <si>
    <t>Device abnormal</t>
    <phoneticPr fontId="1"/>
  </si>
  <si>
    <t>Location</t>
    <phoneticPr fontId="1"/>
  </si>
  <si>
    <t>PHYD</t>
    <phoneticPr fontId="1"/>
  </si>
  <si>
    <t>Tracking location</t>
    <phoneticPr fontId="1"/>
  </si>
  <si>
    <t>Accident</t>
    <phoneticPr fontId="1"/>
  </si>
  <si>
    <t>Trip</t>
    <phoneticPr fontId="1"/>
  </si>
  <si>
    <t>Customer ｖehicle</t>
    <phoneticPr fontId="1"/>
  </si>
  <si>
    <t>CUSTOMER_VEHICLE</t>
    <phoneticPr fontId="1"/>
  </si>
  <si>
    <t>Warning Data</t>
    <phoneticPr fontId="1"/>
  </si>
  <si>
    <t>DTC</t>
  </si>
  <si>
    <t>Vehicle Model</t>
    <phoneticPr fontId="1"/>
  </si>
  <si>
    <t>DTC Code</t>
    <phoneticPr fontId="1"/>
  </si>
  <si>
    <t>Type</t>
    <phoneticPr fontId="1"/>
  </si>
  <si>
    <t>LOCATION_INFORMATION</t>
    <phoneticPr fontId="1"/>
  </si>
  <si>
    <t>Location Information service/Data for PHYD</t>
    <phoneticPr fontId="1"/>
  </si>
  <si>
    <t xml:space="preserve">Continuous data upload(CAN data for B2C,B2B) </t>
    <phoneticPr fontId="1"/>
  </si>
  <si>
    <t>DynamoDBのレコードサイズの算出方法を記載する。</t>
    <rPh sb="17" eb="19">
      <t>サンシュツ</t>
    </rPh>
    <rPh sb="19" eb="21">
      <t>ホウホウ</t>
    </rPh>
    <rPh sb="22" eb="24">
      <t>キサイ</t>
    </rPh>
    <phoneticPr fontId="1"/>
  </si>
  <si>
    <t xml:space="preserve"> </t>
    <phoneticPr fontId="1"/>
  </si>
  <si>
    <t>Data Length</t>
  </si>
  <si>
    <t>Data Byte Length</t>
  </si>
  <si>
    <t>Data Byte Length</t>
    <phoneticPr fontId="1"/>
  </si>
  <si>
    <t>レコードサイズは「①Field ID Length ＋ ②Data Byte Length + ③ Regulation Length」 となる。</t>
    <phoneticPr fontId="1"/>
  </si>
  <si>
    <t>タイプごとのData Sizeを下記の表に記載する。</t>
    <rPh sb="16" eb="18">
      <t>カキ</t>
    </rPh>
    <rPh sb="19" eb="20">
      <t>ヒョウ</t>
    </rPh>
    <rPh sb="21" eb="23">
      <t>キサイ</t>
    </rPh>
    <phoneticPr fontId="1"/>
  </si>
  <si>
    <t>①Field ID Length</t>
    <phoneticPr fontId="1"/>
  </si>
  <si>
    <t>③Regulation Length</t>
    <phoneticPr fontId="1"/>
  </si>
  <si>
    <t>②Data Byte Length</t>
    <phoneticPr fontId="1"/>
  </si>
  <si>
    <t>1Byte</t>
    <phoneticPr fontId="1"/>
  </si>
  <si>
    <t>3Byte</t>
    <phoneticPr fontId="1"/>
  </si>
  <si>
    <t>3Bye</t>
    <phoneticPr fontId="1"/>
  </si>
  <si>
    <t>子要素のサイズ×子要素数</t>
    <rPh sb="0" eb="1">
      <t>コ</t>
    </rPh>
    <rPh sb="1" eb="3">
      <t>ヨウソ</t>
    </rPh>
    <phoneticPr fontId="1"/>
  </si>
  <si>
    <t>Thailand L-DCM Data Receive Center Development</t>
    <phoneticPr fontId="1"/>
  </si>
  <si>
    <t>DCM-IF</t>
    <phoneticPr fontId="1"/>
  </si>
  <si>
    <t>- Database specification -</t>
    <phoneticPr fontId="1"/>
  </si>
  <si>
    <t>Date</t>
    <phoneticPr fontId="1"/>
  </si>
  <si>
    <t>PIC</t>
    <phoneticPr fontId="1"/>
  </si>
  <si>
    <t>Details</t>
    <phoneticPr fontId="1"/>
  </si>
  <si>
    <t>Create New</t>
    <phoneticPr fontId="1"/>
  </si>
  <si>
    <t>文字数</t>
    <rPh sb="0" eb="2">
      <t>モジ</t>
    </rPh>
    <rPh sb="2" eb="3">
      <t>スウ</t>
    </rPh>
    <phoneticPr fontId="1"/>
  </si>
  <si>
    <t>－</t>
    <phoneticPr fontId="1"/>
  </si>
  <si>
    <t>GPS Timestamp
Format:YYYYMMDDHHMMSS（UTC）</t>
    <phoneticPr fontId="1"/>
  </si>
  <si>
    <t>GPS Timestamp
Format:YYYYMMDDHHMMSS（UTC)</t>
    <phoneticPr fontId="1"/>
  </si>
  <si>
    <t>data of before and after collision</t>
    <phoneticPr fontId="1"/>
  </si>
  <si>
    <t>（data of before and after collision）</t>
  </si>
  <si>
    <t>TRANSMISSION_MESSAGE_ID</t>
  </si>
  <si>
    <t>SERVICE_MODE_ID</t>
  </si>
  <si>
    <t>ANALYSIS_TYPE</t>
  </si>
  <si>
    <t>transmission message id</t>
  </si>
  <si>
    <t>format</t>
  </si>
  <si>
    <t>service mode id</t>
  </si>
  <si>
    <t>analysis type</t>
  </si>
  <si>
    <t>SEQ_NO</t>
  </si>
  <si>
    <t>DATA_LABEL</t>
  </si>
  <si>
    <t>SIGNED_FLAG</t>
  </si>
  <si>
    <t>STRING_FLAG</t>
  </si>
  <si>
    <t>BYTE_ADDRESS</t>
  </si>
  <si>
    <t>BIT_ADDRESS</t>
  </si>
  <si>
    <t>SIZE</t>
  </si>
  <si>
    <t>RESOLUTION</t>
  </si>
  <si>
    <t>seq no</t>
  </si>
  <si>
    <t>data label</t>
  </si>
  <si>
    <t>signed flag</t>
  </si>
  <si>
    <t>string flag</t>
  </si>
  <si>
    <t>byte address</t>
  </si>
  <si>
    <t>bit address</t>
  </si>
  <si>
    <t>size</t>
  </si>
  <si>
    <t>offset</t>
  </si>
  <si>
    <t>resolution</t>
  </si>
  <si>
    <t>transmission message id</t>
    <phoneticPr fontId="1"/>
  </si>
  <si>
    <t>URL</t>
    <phoneticPr fontId="1"/>
  </si>
  <si>
    <t>UPLOAD_INTERVAL</t>
    <phoneticPr fontId="1"/>
  </si>
  <si>
    <t>CAN_DATA_FOR_BIG_DATA</t>
    <phoneticPr fontId="1"/>
  </si>
  <si>
    <t>DATA_FOR_SVT</t>
    <phoneticPr fontId="1"/>
  </si>
  <si>
    <t>DATA_FOR_EMERGENCY</t>
    <phoneticPr fontId="1"/>
  </si>
  <si>
    <t>SPECIAL_MODE_TRANSITION_CONFIRMATION</t>
    <phoneticPr fontId="1"/>
  </si>
  <si>
    <t>NOTIFICATION_MODE</t>
    <phoneticPr fontId="1"/>
  </si>
  <si>
    <t>IG_ON_EVENT_DATA</t>
    <phoneticPr fontId="1"/>
  </si>
  <si>
    <t>IG_OFF_EVENT_DATA</t>
    <phoneticPr fontId="1"/>
  </si>
  <si>
    <t>DATA_FOR_B2B_CONTINUOUS_GENERAL_EVENT</t>
    <phoneticPr fontId="1"/>
  </si>
  <si>
    <t>DATA_FOR_B2B_IG-ON</t>
    <phoneticPr fontId="1"/>
  </si>
  <si>
    <t>AREA_CROSSING_NOTIFICATION</t>
    <phoneticPr fontId="1"/>
  </si>
  <si>
    <t>INITIALIZATION_DATA_CONDITION</t>
    <phoneticPr fontId="1"/>
  </si>
  <si>
    <t>CHECK_OF_DIAG_CAN</t>
    <phoneticPr fontId="1"/>
  </si>
  <si>
    <t>Confirmation of the initialization data condition</t>
    <phoneticPr fontId="1"/>
  </si>
  <si>
    <t>GENERAL_SERVICE</t>
    <phoneticPr fontId="1"/>
  </si>
  <si>
    <t>IMPORTANT_SERVICE</t>
    <phoneticPr fontId="1"/>
  </si>
  <si>
    <t>B2B_SPEED_DATA</t>
    <phoneticPr fontId="1"/>
  </si>
  <si>
    <t>B2B_ENGINE_RPM</t>
    <phoneticPr fontId="1"/>
  </si>
  <si>
    <t>GPS data of Data upload for general service(0x21)</t>
    <phoneticPr fontId="1"/>
  </si>
  <si>
    <t>GPS data of Data upload for important service(0x31)</t>
    <phoneticPr fontId="1"/>
  </si>
  <si>
    <t>Speed data of Data upload for B2B(0x51)</t>
    <phoneticPr fontId="1"/>
  </si>
  <si>
    <t>Engine RPM data by direct-line of Data upload for B2B(0x51)</t>
    <phoneticPr fontId="1"/>
  </si>
  <si>
    <t>G-SENSOR_VALUE_DETECT_IG-ON</t>
    <phoneticPr fontId="1"/>
  </si>
  <si>
    <t>Treshold of G-sensor value for detect IG-on</t>
    <phoneticPr fontId="1"/>
  </si>
  <si>
    <t>G-SENSOR_VALUE_TRANSITION_MODE</t>
    <phoneticPr fontId="1"/>
  </si>
  <si>
    <t>Treshold of G-sensor value for transition from Transportation Mode</t>
    <phoneticPr fontId="1"/>
  </si>
  <si>
    <t>Setting value for engine pulse coefficient</t>
    <phoneticPr fontId="1"/>
  </si>
  <si>
    <t>ENGINE_PULSE_COEFFICIENT</t>
    <phoneticPr fontId="1"/>
  </si>
  <si>
    <t>SUDDEN_START_SPEED</t>
    <phoneticPr fontId="1"/>
  </si>
  <si>
    <t>SUDDEN_ACCELERATION_SPEED</t>
    <phoneticPr fontId="1"/>
  </si>
  <si>
    <t>SUDDEN_STOP_SPEED</t>
    <phoneticPr fontId="1"/>
  </si>
  <si>
    <t>SPEED_FOR_RUN_STOP</t>
    <phoneticPr fontId="1"/>
  </si>
  <si>
    <t>B2B threshold of vehicle speed for run and stop</t>
    <phoneticPr fontId="1"/>
  </si>
  <si>
    <t>GPS_MODULE_STATUS</t>
    <phoneticPr fontId="1"/>
  </si>
  <si>
    <t>GPS module status</t>
    <phoneticPr fontId="1"/>
  </si>
  <si>
    <t>DEVICE_STATUS</t>
    <phoneticPr fontId="1"/>
  </si>
  <si>
    <t>Identification information</t>
    <phoneticPr fontId="1"/>
  </si>
  <si>
    <t>INDENT_INFO</t>
    <phoneticPr fontId="1"/>
  </si>
  <si>
    <t>Version information</t>
    <phoneticPr fontId="1"/>
  </si>
  <si>
    <t>VERSION_INFO</t>
    <phoneticPr fontId="1"/>
  </si>
  <si>
    <t>File name</t>
    <phoneticPr fontId="1"/>
  </si>
  <si>
    <t>FILE_NAME</t>
    <phoneticPr fontId="1"/>
  </si>
  <si>
    <t>FILESIZE</t>
    <phoneticPr fontId="1"/>
  </si>
  <si>
    <t>MD5</t>
    <phoneticPr fontId="1"/>
  </si>
  <si>
    <t>File size</t>
    <phoneticPr fontId="1"/>
  </si>
  <si>
    <t>DL_MANAGEMENT_ID</t>
    <phoneticPr fontId="1"/>
  </si>
  <si>
    <t>STATUS</t>
    <phoneticPr fontId="1"/>
  </si>
  <si>
    <t>CREATE_DATE</t>
    <phoneticPr fontId="1"/>
  </si>
  <si>
    <t>UPDATE_DATE</t>
    <phoneticPr fontId="1"/>
  </si>
  <si>
    <t>WNG_FLAG</t>
    <phoneticPr fontId="1"/>
  </si>
  <si>
    <t>warning flag</t>
    <phoneticPr fontId="1"/>
  </si>
  <si>
    <t>unit information</t>
  </si>
  <si>
    <t>unit information</t>
    <phoneticPr fontId="1"/>
  </si>
  <si>
    <t>resolution_unit</t>
    <phoneticPr fontId="1"/>
  </si>
  <si>
    <t>unit number</t>
    <phoneticPr fontId="1"/>
  </si>
  <si>
    <t>Vehicle speed pulse</t>
    <phoneticPr fontId="1"/>
  </si>
  <si>
    <t>BEFORE_AND_AFTER_COLLISION</t>
    <phoneticPr fontId="1"/>
  </si>
  <si>
    <t>(BEFORE_AND_AFTER_COLLISION）</t>
    <phoneticPr fontId="1"/>
  </si>
  <si>
    <t>COLLISION_TYPE</t>
    <phoneticPr fontId="1"/>
  </si>
  <si>
    <t>Maximum or minimum G-sensor value of each event</t>
    <phoneticPr fontId="1"/>
  </si>
  <si>
    <t>Latitude angle at WGS84</t>
    <phoneticPr fontId="1"/>
  </si>
  <si>
    <t>Longitude angle at WGS84</t>
    <phoneticPr fontId="1"/>
  </si>
  <si>
    <t>DATA_FOR_DEVICE_STATUS</t>
    <phoneticPr fontId="1"/>
  </si>
  <si>
    <t>Data Serial Number</t>
    <phoneticPr fontId="1"/>
  </si>
  <si>
    <t>same as sending timing (when create data package)
Format:YYYYMMDDHHMMSS（UTC）</t>
    <phoneticPr fontId="1"/>
  </si>
  <si>
    <t>Use timestamp(date and time of message format creation) in the common header of IG-ON data upload I/F.
Format:YYYYMMDDHHMMSS（UTC）</t>
    <phoneticPr fontId="1"/>
  </si>
  <si>
    <t>same as sending timing (when IG-OFF event create data package)</t>
    <phoneticPr fontId="1"/>
  </si>
  <si>
    <t>CAN</t>
    <phoneticPr fontId="1"/>
  </si>
  <si>
    <t>Other than warning</t>
    <phoneticPr fontId="1"/>
  </si>
  <si>
    <t>NUMBER_OFFSET</t>
    <phoneticPr fontId="1"/>
  </si>
  <si>
    <t>COMMAND_FORMAT</t>
    <phoneticPr fontId="1"/>
  </si>
  <si>
    <t>CAN_ID_FOR_SENDING</t>
    <phoneticPr fontId="1"/>
  </si>
  <si>
    <t>String</t>
    <phoneticPr fontId="1"/>
  </si>
  <si>
    <t>String</t>
    <phoneticPr fontId="1"/>
  </si>
  <si>
    <t>TRANSMISSION_MESSAGE_ID</t>
    <phoneticPr fontId="1"/>
  </si>
  <si>
    <t>UNIT_BYTE_ADDRESS</t>
    <phoneticPr fontId="1"/>
  </si>
  <si>
    <t>UNIT_BIT_ADDRESS</t>
    <phoneticPr fontId="1"/>
  </si>
  <si>
    <t>unit byte address</t>
    <phoneticPr fontId="1"/>
  </si>
  <si>
    <t>unit bit address</t>
    <phoneticPr fontId="1"/>
  </si>
  <si>
    <t>UNIT_SIZE</t>
    <phoneticPr fontId="1"/>
  </si>
  <si>
    <t>unit size</t>
    <phoneticPr fontId="1"/>
  </si>
  <si>
    <t>DL_COUNT</t>
    <phoneticPr fontId="1"/>
  </si>
  <si>
    <t>integer</t>
    <phoneticPr fontId="1"/>
  </si>
  <si>
    <t>DL_MANAGEMENT_ID</t>
  </si>
  <si>
    <t>DECODE_INFO</t>
  </si>
  <si>
    <t>UNSUPPORTED_BYTE_POSITION</t>
    <phoneticPr fontId="1"/>
  </si>
  <si>
    <t>unsupported byte position</t>
    <phoneticPr fontId="1"/>
  </si>
  <si>
    <t>StringSet</t>
    <phoneticPr fontId="1"/>
  </si>
  <si>
    <t>List</t>
    <phoneticPr fontId="1"/>
  </si>
  <si>
    <t>unit info list</t>
    <phoneticPr fontId="1"/>
  </si>
  <si>
    <t>UNIT_NO</t>
    <phoneticPr fontId="1"/>
  </si>
  <si>
    <t>RESOLUTION_UNIT</t>
    <phoneticPr fontId="1"/>
  </si>
  <si>
    <t>(UNIT_INFO)</t>
    <phoneticPr fontId="1"/>
  </si>
  <si>
    <t xml:space="preserve">Map </t>
    <phoneticPr fontId="1"/>
  </si>
  <si>
    <t>DATA_ACQUISITION_CYCLE</t>
    <phoneticPr fontId="1"/>
  </si>
  <si>
    <t>data acquisition cycle</t>
    <phoneticPr fontId="1"/>
  </si>
  <si>
    <t>data type</t>
    <phoneticPr fontId="1"/>
  </si>
  <si>
    <t xml:space="preserve">DATA_CLT_COND_LIST </t>
    <phoneticPr fontId="1"/>
  </si>
  <si>
    <t>(CONDITION FOR DATA COLLECTION)</t>
  </si>
  <si>
    <t>(CONDITION FOR DATA COLLECTION)</t>
    <phoneticPr fontId="1"/>
  </si>
  <si>
    <t>data clt cond list</t>
  </si>
  <si>
    <t>data clt cond list</t>
    <phoneticPr fontId="1"/>
  </si>
  <si>
    <t>List of conditon for data collection</t>
  </si>
  <si>
    <t>List of conditon for data collection</t>
    <phoneticPr fontId="1"/>
  </si>
  <si>
    <t>condition for data collection</t>
  </si>
  <si>
    <t>condition for data collection</t>
    <phoneticPr fontId="1"/>
  </si>
  <si>
    <t>N_TA</t>
  </si>
  <si>
    <t>CAN_ID_FOR_RECEIVING</t>
    <phoneticPr fontId="1"/>
  </si>
  <si>
    <t xml:space="preserve">can id for receiving </t>
    <phoneticPr fontId="1"/>
  </si>
  <si>
    <t>TRANSMISSION_MESSAGE_ID</t>
    <phoneticPr fontId="34"/>
  </si>
  <si>
    <t xml:space="preserve">TRANSMISSION_OPTION_LENGTH </t>
    <phoneticPr fontId="1"/>
  </si>
  <si>
    <t>transmission option length</t>
  </si>
  <si>
    <t>transmission option length</t>
    <phoneticPr fontId="1"/>
  </si>
  <si>
    <t>TRANSMISSION_OPTION</t>
    <phoneticPr fontId="1"/>
  </si>
  <si>
    <t>transmission option</t>
  </si>
  <si>
    <t>transmission option</t>
    <phoneticPr fontId="1"/>
  </si>
  <si>
    <t>TRANSM_ID_FOR_ECU_EXIST_CONF_CMD</t>
    <phoneticPr fontId="1"/>
  </si>
  <si>
    <t>transm_id_for_ecu_exist_conf_cmd</t>
    <phoneticPr fontId="1"/>
  </si>
  <si>
    <t>TRANSMISSION_OPTION_LENGTH</t>
    <phoneticPr fontId="1"/>
  </si>
  <si>
    <t>CAN_ID_FOR_TRANSMISSION</t>
    <phoneticPr fontId="1"/>
  </si>
  <si>
    <t>CAN_ID_FOR_FC_TRANSMISSION</t>
    <phoneticPr fontId="1"/>
  </si>
  <si>
    <t>can id for fc transmission</t>
    <phoneticPr fontId="1"/>
  </si>
  <si>
    <t>BLOCK_LENGTH_OF_FC_CODE</t>
    <phoneticPr fontId="1"/>
  </si>
  <si>
    <t>block length of fc code</t>
    <phoneticPr fontId="1"/>
  </si>
  <si>
    <t>ST_MIN_OF_FC_CODE</t>
    <phoneticPr fontId="1"/>
  </si>
  <si>
    <t>st min of fc code</t>
    <phoneticPr fontId="1"/>
  </si>
  <si>
    <t>FORMAT</t>
    <phoneticPr fontId="1"/>
  </si>
  <si>
    <t>format</t>
    <phoneticPr fontId="1"/>
  </si>
  <si>
    <t>perio data clt id</t>
    <phoneticPr fontId="1"/>
  </si>
  <si>
    <t>INIT_DATA_CLT_ID</t>
    <phoneticPr fontId="34"/>
  </si>
  <si>
    <t xml:space="preserve">init data clt id </t>
    <phoneticPr fontId="1"/>
  </si>
  <si>
    <t>n ta</t>
    <phoneticPr fontId="1"/>
  </si>
  <si>
    <t>SERVICE_MODE_ID</t>
    <phoneticPr fontId="1"/>
  </si>
  <si>
    <t>CAN_ID_WITH_PID_FOR_TRANSMISSION</t>
    <phoneticPr fontId="1"/>
  </si>
  <si>
    <t xml:space="preserve">DATA_CLT_COND_LIST </t>
    <phoneticPr fontId="1"/>
  </si>
  <si>
    <t>String</t>
    <phoneticPr fontId="1"/>
  </si>
  <si>
    <t>CAN_ID_FOR_TRANSMISSION_LIST</t>
    <phoneticPr fontId="34"/>
  </si>
  <si>
    <t>ECU_EXIST_TRANSMISSION_MESSAGE_ID</t>
    <phoneticPr fontId="1"/>
  </si>
  <si>
    <t>ecu exist transmission message id</t>
    <phoneticPr fontId="1"/>
  </si>
  <si>
    <t>PHASE_JUDGE_TRANSMISSION_MESSAGE_ID</t>
    <phoneticPr fontId="1"/>
  </si>
  <si>
    <t>phase judge transmission message id</t>
  </si>
  <si>
    <t>COMM_PARAM_TRANSMISSION_MESSAGE_ID_LIST</t>
    <phoneticPr fontId="1"/>
  </si>
  <si>
    <t>PHASE_INFO</t>
    <phoneticPr fontId="1"/>
  </si>
  <si>
    <t>phase info</t>
    <phoneticPr fontId="1"/>
  </si>
  <si>
    <t>基本設計書
テーブル仕様書</t>
  </si>
  <si>
    <t>Number</t>
    <phoneticPr fontId="1"/>
  </si>
  <si>
    <t>n_ta</t>
    <phoneticPr fontId="1"/>
  </si>
  <si>
    <t>comm param transmission message id list</t>
    <phoneticPr fontId="1"/>
  </si>
  <si>
    <t>String</t>
    <phoneticPr fontId="1"/>
  </si>
  <si>
    <t>perio data clt ver</t>
    <phoneticPr fontId="1"/>
  </si>
  <si>
    <t>VEHICLE_MODEL</t>
    <phoneticPr fontId="1"/>
  </si>
  <si>
    <t>VEHICLE_SETTING_ID</t>
    <phoneticPr fontId="1"/>
  </si>
  <si>
    <t>B2B Config ID</t>
    <phoneticPr fontId="1"/>
  </si>
  <si>
    <t>4.Precondition</t>
    <phoneticPr fontId="1"/>
  </si>
  <si>
    <t>・Hexadecimal stringはuppercase letterで登録する。</t>
    <rPh sb="37" eb="39">
      <t>トウロク</t>
    </rPh>
    <phoneticPr fontId="1"/>
  </si>
  <si>
    <t>B2B_CONFIG_ID</t>
    <phoneticPr fontId="1"/>
  </si>
  <si>
    <t>B2B_SETTING_ID</t>
    <phoneticPr fontId="1"/>
  </si>
  <si>
    <t>B2B setting ID</t>
    <phoneticPr fontId="1"/>
  </si>
  <si>
    <t>2019/12/19 追加(バージョン情報連携)</t>
    <rPh sb="11" eb="13">
      <t>ツイカ</t>
    </rPh>
    <phoneticPr fontId="1"/>
  </si>
  <si>
    <t>REQ_TIMESTAMP</t>
    <phoneticPr fontId="1"/>
  </si>
  <si>
    <t>B2B Request Timestamp</t>
    <phoneticPr fontId="1"/>
  </si>
  <si>
    <t>DL Notice Flag</t>
    <phoneticPr fontId="1"/>
  </si>
  <si>
    <t>Boolean</t>
    <phoneticPr fontId="1"/>
  </si>
  <si>
    <t>String</t>
    <phoneticPr fontId="1"/>
  </si>
  <si>
    <t>DL_NOTICE_FLAG</t>
    <phoneticPr fontId="1"/>
  </si>
  <si>
    <t>upload flag for DataType:0x12
false： Upload
true： Not upload</t>
  </si>
  <si>
    <t>upload flag for DataType:0x21
false： Upload
true： Not upload</t>
  </si>
  <si>
    <t>upload flag for DataType:0x31
false： Upload
true： Not upload</t>
  </si>
  <si>
    <t>upload flag for DataType:0x32
false： Upload
true： Not upload</t>
  </si>
  <si>
    <t>upload flag for DataType:0x33
false： Upload
true： Not upload</t>
  </si>
  <si>
    <t>upload flag for DataType:0x35
false： Upload
true： Not upload</t>
  </si>
  <si>
    <t>upload flag for DataType:0x36
false： Upload
true： Not upload</t>
  </si>
  <si>
    <t>upload flag for DataType:0x41
'false： Upload
true： Not upload</t>
  </si>
  <si>
    <t>upload flag for DataType:0x42
false： Upload
true： Not upload</t>
  </si>
  <si>
    <t>upload flag for DataType:0x51
false： Upload
true： Not upload</t>
  </si>
  <si>
    <t>upload flag for DataType:0x52
false： Upload
true： Not upload</t>
  </si>
  <si>
    <t>upload flag for DataType:0x61
false： Upload
true： Not upload</t>
  </si>
  <si>
    <t>upload flag for DataType:0x71
false： Upload
true： Not upload</t>
  </si>
  <si>
    <t>upload flag for DataType:0x72
false： Upload
true： Not upload</t>
    <phoneticPr fontId="1"/>
  </si>
  <si>
    <t>PID</t>
    <phoneticPr fontId="1"/>
  </si>
  <si>
    <t xml:space="preserve">          </t>
    <phoneticPr fontId="1"/>
  </si>
  <si>
    <t>CAN_ID_WITH_SRV_ID_FOR_TRANSMISSION</t>
    <phoneticPr fontId="1"/>
  </si>
  <si>
    <t>can id with n_ta and pid for transmission</t>
    <phoneticPr fontId="1"/>
  </si>
  <si>
    <t>can id with n_ta and service mode id for transmission</t>
    <phoneticPr fontId="1"/>
  </si>
  <si>
    <t>can id with n_ta for transmission list</t>
    <phoneticPr fontId="1"/>
  </si>
  <si>
    <t>Separate positions with comma
start index ： "1"
If unsupported byte does not exist,  "-1"</t>
    <phoneticPr fontId="1"/>
  </si>
  <si>
    <t>can id with n_ta for transmission</t>
    <phoneticPr fontId="1"/>
  </si>
  <si>
    <t>設定値反映通知フラグ</t>
    <rPh sb="0" eb="2">
      <t>セッテイ</t>
    </rPh>
    <rPh sb="2" eb="3">
      <t>チ</t>
    </rPh>
    <rPh sb="3" eb="5">
      <t>ハンエイ</t>
    </rPh>
    <rPh sb="5" eb="7">
      <t>ツウチ</t>
    </rPh>
    <phoneticPr fontId="1"/>
  </si>
  <si>
    <t>B2B設定要求ID</t>
    <rPh sb="3" eb="5">
      <t>セッテイ</t>
    </rPh>
    <rPh sb="5" eb="7">
      <t>ヨウキュウ</t>
    </rPh>
    <phoneticPr fontId="1"/>
  </si>
  <si>
    <t>CAN_ID_FOR_TRANSMISSION_ORG</t>
    <phoneticPr fontId="1"/>
  </si>
  <si>
    <t>can id for transmission</t>
    <phoneticPr fontId="1"/>
  </si>
  <si>
    <t>LAST_ACCESS_DATETIME</t>
    <phoneticPr fontId="1"/>
  </si>
  <si>
    <t>Last access datetime</t>
    <phoneticPr fontId="1"/>
  </si>
  <si>
    <t>List&lt;String&gt;</t>
    <phoneticPr fontId="1"/>
  </si>
  <si>
    <t>List&lt;Number&gt;</t>
    <phoneticPr fontId="1"/>
  </si>
  <si>
    <t>"00"：Normal
"01"：Unplug
"10"：Replug</t>
    <phoneticPr fontId="1"/>
  </si>
  <si>
    <t>"0"：Normal
"1"：Abnormal</t>
    <phoneticPr fontId="1"/>
  </si>
  <si>
    <t>PLUS_B_VOLTAGE</t>
    <phoneticPr fontId="1"/>
  </si>
  <si>
    <t>+ B Voltage</t>
    <phoneticPr fontId="1"/>
  </si>
  <si>
    <t>PERIO_DATA_CLT_VCL_CTRL</t>
    <phoneticPr fontId="1"/>
  </si>
  <si>
    <t>PERIO_DATA_VEHICLE_SETTING_ID</t>
    <phoneticPr fontId="1"/>
  </si>
  <si>
    <t>Contract Info Phyd Abi</t>
    <phoneticPr fontId="1"/>
  </si>
  <si>
    <t>VIN</t>
    <phoneticPr fontId="1"/>
  </si>
  <si>
    <t>Location Represent</t>
    <phoneticPr fontId="1"/>
  </si>
  <si>
    <t>Initialization Master</t>
    <phoneticPr fontId="1"/>
  </si>
  <si>
    <t>Init Ecu Comm Param Info</t>
    <phoneticPr fontId="1"/>
  </si>
  <si>
    <t>Init Data Cmd Info</t>
    <phoneticPr fontId="1"/>
  </si>
  <si>
    <t>UNIT_INFO</t>
    <phoneticPr fontId="1"/>
  </si>
  <si>
    <t>Init Data Can Id Info</t>
    <phoneticPr fontId="1"/>
  </si>
  <si>
    <t>Init Data Clt Id Ctrl</t>
    <phoneticPr fontId="1"/>
  </si>
  <si>
    <t>Ecu Comm Param Info</t>
    <phoneticPr fontId="1"/>
  </si>
  <si>
    <t>Ecu Exist Conf Cmd Info</t>
    <phoneticPr fontId="1"/>
  </si>
  <si>
    <t>Vin Clt Cond Ctrl</t>
    <phoneticPr fontId="1"/>
  </si>
  <si>
    <t>Diagcan Clt Cond Ctrl Dtc</t>
    <phoneticPr fontId="1"/>
  </si>
  <si>
    <t>Diagcan Clt Cond Ctrl</t>
    <phoneticPr fontId="1"/>
  </si>
  <si>
    <t>Perio Data Clt Vcl Mdl Ctrl</t>
    <phoneticPr fontId="1"/>
  </si>
  <si>
    <t>Perio Data Clt Vcl Ctrl</t>
    <phoneticPr fontId="1"/>
  </si>
  <si>
    <t>Decode Info</t>
    <phoneticPr fontId="1"/>
  </si>
  <si>
    <t>Can Analysis</t>
    <phoneticPr fontId="1"/>
  </si>
  <si>
    <t>Can Structure</t>
    <phoneticPr fontId="1"/>
  </si>
  <si>
    <t>B2B Param Renewal Notice</t>
    <phoneticPr fontId="1"/>
  </si>
  <si>
    <t>Operation Service Configuration</t>
    <phoneticPr fontId="1"/>
  </si>
  <si>
    <t>Vehicle Model</t>
    <phoneticPr fontId="1"/>
  </si>
  <si>
    <t>Repro Permission</t>
    <phoneticPr fontId="1"/>
  </si>
  <si>
    <t>Repro Data</t>
    <phoneticPr fontId="1"/>
  </si>
  <si>
    <t>Repro Progress</t>
    <phoneticPr fontId="1"/>
  </si>
  <si>
    <t>Indent Info</t>
    <phoneticPr fontId="1"/>
  </si>
  <si>
    <t>Status</t>
    <phoneticPr fontId="1"/>
  </si>
  <si>
    <t>Create Date</t>
    <phoneticPr fontId="1"/>
  </si>
  <si>
    <t>Update Date</t>
    <phoneticPr fontId="1"/>
  </si>
  <si>
    <t>Repro Dl Management Id</t>
    <phoneticPr fontId="1"/>
  </si>
  <si>
    <t>ID for download management</t>
    <phoneticPr fontId="1"/>
  </si>
  <si>
    <t>Repro Dl Count</t>
    <phoneticPr fontId="1"/>
  </si>
  <si>
    <t>Dl Count</t>
    <phoneticPr fontId="1"/>
  </si>
  <si>
    <t>REPRO_DL_COUNT</t>
  </si>
  <si>
    <t>REPRO_DL_MANAGEMENT_ID</t>
  </si>
  <si>
    <t>REPRO_PROGRESS</t>
  </si>
  <si>
    <t>REPRO_PERMISSION</t>
  </si>
  <si>
    <t>REPRO_DATA</t>
  </si>
  <si>
    <t>B2B_PARAM_RENEWAL_NOTICE</t>
  </si>
  <si>
    <t>PERIO_DATA_CLT_VCL_CTRL</t>
  </si>
  <si>
    <t>PERIO_DATA_CLT_VCL_MDL_CTRL</t>
  </si>
  <si>
    <t>DIAGCAN_CLT_COND_CTRL</t>
  </si>
  <si>
    <t>DIAGCAN_CLT_COND_CTRL_DTC</t>
  </si>
  <si>
    <t>VIN_CLT_COND_CTRL</t>
  </si>
  <si>
    <t>ECU_EXIST_CONF_CMD_INFO</t>
  </si>
  <si>
    <t>ECU_COMM_PARAM_INFO</t>
  </si>
  <si>
    <t>INIT_DATA_CLT_ID_CTRL</t>
  </si>
  <si>
    <t>INIT_DATA_CAN_ID_INFO</t>
  </si>
  <si>
    <t>INIT_DATA_CMD_INFO</t>
  </si>
  <si>
    <t>INIT_ECU_COMM_PARAM_INFO</t>
  </si>
  <si>
    <t>INITIALIZATION_MASTER</t>
  </si>
  <si>
    <t>CONTRACT_INFO_PHYD_ABI</t>
  </si>
  <si>
    <t>POLICY_NO</t>
    <phoneticPr fontId="1"/>
  </si>
  <si>
    <t>EXPIRATION_DATE_START</t>
    <phoneticPr fontId="36"/>
  </si>
  <si>
    <t>String</t>
    <phoneticPr fontId="1"/>
  </si>
  <si>
    <t>有効期限終了日 UTC (yyyymmddhhmmss)</t>
    <rPh sb="4" eb="6">
      <t>シュウリョウ</t>
    </rPh>
    <phoneticPr fontId="1"/>
  </si>
  <si>
    <t>有効期限開始日 UTC (yyyymmddhhmmss)</t>
    <rPh sb="4" eb="6">
      <t>カイシ</t>
    </rPh>
    <phoneticPr fontId="1"/>
  </si>
  <si>
    <t>VINNo</t>
    <phoneticPr fontId="1"/>
  </si>
  <si>
    <t>Expiration Date Start</t>
  </si>
  <si>
    <t>Expiration Date End</t>
  </si>
  <si>
    <t>EXPIRATION_DATE_END</t>
    <phoneticPr fontId="1"/>
  </si>
  <si>
    <t>Policy Flag</t>
    <phoneticPr fontId="1"/>
  </si>
  <si>
    <t>Policy No</t>
  </si>
  <si>
    <t>Policy No</t>
    <phoneticPr fontId="1"/>
  </si>
  <si>
    <t>POLICY_FLAG</t>
    <phoneticPr fontId="1"/>
  </si>
  <si>
    <t>DTC Code
項目自体が存在しない場合あり
取得時は項目自体のチェックをする必要あり</t>
    <rPh sb="9" eb="11">
      <t>コウモク</t>
    </rPh>
    <rPh sb="11" eb="13">
      <t>ジタイ</t>
    </rPh>
    <rPh sb="14" eb="16">
      <t>ソンザイ</t>
    </rPh>
    <rPh sb="19" eb="21">
      <t>バアイ</t>
    </rPh>
    <rPh sb="24" eb="26">
      <t>シュトク</t>
    </rPh>
    <rPh sb="26" eb="27">
      <t>ジ</t>
    </rPh>
    <rPh sb="28" eb="30">
      <t>コウモク</t>
    </rPh>
    <rPh sb="30" eb="32">
      <t>ジタイ</t>
    </rPh>
    <rPh sb="40" eb="42">
      <t>ヒツヨウ</t>
    </rPh>
    <phoneticPr fontId="1"/>
  </si>
  <si>
    <t>1.001J</t>
    <phoneticPr fontId="1"/>
  </si>
  <si>
    <t xml:space="preserve">  CAN_ANALYSIS</t>
  </si>
  <si>
    <t xml:space="preserve">  CAN_STRUCTURE</t>
  </si>
  <si>
    <t xml:space="preserve">  DECODE_INFO</t>
  </si>
  <si>
    <t xml:space="preserve">  DIAGCAN_CLT_COND_CTRL</t>
  </si>
  <si>
    <t xml:space="preserve">  DIAGCAN_CLT_COND_CTRL_DTC</t>
  </si>
  <si>
    <t xml:space="preserve">  ECU_COMM_PARAM_INFO</t>
  </si>
  <si>
    <t xml:space="preserve">  ECU_EXIST_CONF_CMD_INFO</t>
  </si>
  <si>
    <t xml:space="preserve">  INITIALIZATION_MASTER</t>
  </si>
  <si>
    <t xml:space="preserve">  INIT_DATA_CAN_ID_INFO</t>
  </si>
  <si>
    <t xml:space="preserve">  INIT_DATA_CLT_ID_CTRL</t>
  </si>
  <si>
    <t xml:space="preserve">  INIT_DATA_CMD_INFO</t>
  </si>
  <si>
    <t xml:space="preserve">  INIT_ECU_COMM_PARAM_INFO</t>
  </si>
  <si>
    <t xml:space="preserve">  PERIO_DATA_CLT_VCL_CTRL</t>
  </si>
  <si>
    <t xml:space="preserve">  PERIO_DATA_CLT_VCL_MDL_CTRL</t>
  </si>
  <si>
    <t xml:space="preserve">  REPRO_DATA</t>
  </si>
  <si>
    <t xml:space="preserve">  REPRO_DL_COUNT</t>
  </si>
  <si>
    <t xml:space="preserve">  REPRO_DL_MANAGEMENT_ID</t>
  </si>
  <si>
    <t xml:space="preserve">  REPRO_PERMISSION</t>
  </si>
  <si>
    <t xml:space="preserve">  REPRO_PROGRESS</t>
  </si>
  <si>
    <t xml:space="preserve">  VIN_CLT_COND_CTRL</t>
  </si>
  <si>
    <t>Phase2対応（テーブル追加）</t>
    <rPh sb="6" eb="8">
      <t>タイオウ</t>
    </rPh>
    <rPh sb="13" eb="15">
      <t>ツイカ</t>
    </rPh>
    <phoneticPr fontId="1"/>
  </si>
  <si>
    <t>B2Bデータ連携対応（テーブル追加）</t>
    <rPh sb="6" eb="8">
      <t>レンケイ</t>
    </rPh>
    <rPh sb="8" eb="10">
      <t>タイオウ</t>
    </rPh>
    <phoneticPr fontId="1"/>
  </si>
  <si>
    <t>AIOIデータ連携対応（テーブル追加）</t>
    <rPh sb="7" eb="9">
      <t>レンケイ</t>
    </rPh>
    <rPh sb="9" eb="11">
      <t>タイオウ</t>
    </rPh>
    <rPh sb="16" eb="18">
      <t>ツイカ</t>
    </rPh>
    <phoneticPr fontId="1"/>
  </si>
  <si>
    <t xml:space="preserve">  LOCATION_REPRESENT</t>
  </si>
  <si>
    <t xml:space="preserve">  CONTRACT_INFO_PHYD_ABI</t>
  </si>
  <si>
    <t xml:space="preserve">  B2B_PARAM_RENEWAL_NOTICE</t>
    <phoneticPr fontId="1"/>
  </si>
  <si>
    <t>1.002J</t>
    <phoneticPr fontId="1"/>
  </si>
  <si>
    <t>1.003J</t>
    <phoneticPr fontId="1"/>
  </si>
  <si>
    <t>1.004J</t>
    <phoneticPr fontId="1"/>
  </si>
  <si>
    <t>GPS情報（緯度、経度）のデータ保持値見直し</t>
    <rPh sb="3" eb="5">
      <t>ジョウホウ</t>
    </rPh>
    <rPh sb="6" eb="8">
      <t>イド</t>
    </rPh>
    <rPh sb="9" eb="11">
      <t>ケイド</t>
    </rPh>
    <rPh sb="16" eb="18">
      <t>ホジ</t>
    </rPh>
    <rPh sb="18" eb="19">
      <t>チ</t>
    </rPh>
    <rPh sb="19" eb="21">
      <t>ミナオ</t>
    </rPh>
    <phoneticPr fontId="1"/>
  </si>
  <si>
    <t>VINのデータサイズ見直し</t>
    <rPh sb="10" eb="12">
      <t>ミナオ</t>
    </rPh>
    <phoneticPr fontId="1"/>
  </si>
  <si>
    <t>1.005J</t>
    <phoneticPr fontId="1"/>
  </si>
  <si>
    <t>Tripテーブルの不要項目削除</t>
    <rPh sb="9" eb="11">
      <t>フヨウ</t>
    </rPh>
    <rPh sb="11" eb="13">
      <t>コウモク</t>
    </rPh>
    <rPh sb="13" eb="15">
      <t>サクジョ</t>
    </rPh>
    <phoneticPr fontId="1"/>
  </si>
  <si>
    <t>AIOI-GPS間隔変更対応（テーブル削除）</t>
    <rPh sb="19" eb="21">
      <t>サクジョ</t>
    </rPh>
    <phoneticPr fontId="1"/>
  </si>
  <si>
    <t>GEO_FENCING仕様変更対応 － GEO_FENCING_AREA_NO追加</t>
    <rPh sb="11" eb="13">
      <t>シヨウ</t>
    </rPh>
    <rPh sb="13" eb="15">
      <t>ヘンコウ</t>
    </rPh>
    <rPh sb="15" eb="17">
      <t>タイオウ</t>
    </rPh>
    <rPh sb="39" eb="41">
      <t>ツイカ</t>
    </rPh>
    <phoneticPr fontId="1"/>
  </si>
  <si>
    <t>DetailにFormatを記載</t>
    <rPh sb="14" eb="16">
      <t>キサイ</t>
    </rPh>
    <phoneticPr fontId="1"/>
  </si>
  <si>
    <t>INITIALIZATION_MASTERテーブルにLATEST_VEHICLE_STATUS項目を追加</t>
    <rPh sb="47" eb="49">
      <t>コウモク</t>
    </rPh>
    <rPh sb="50" eb="52">
      <t>ツイカ</t>
    </rPh>
    <phoneticPr fontId="1"/>
  </si>
  <si>
    <t>Download count
Format:Decimal Integer</t>
    <phoneticPr fontId="1"/>
  </si>
  <si>
    <t>バージョン情報</t>
    <rPh sb="5" eb="7">
      <t>ジョウホウ</t>
    </rPh>
    <phoneticPr fontId="1"/>
  </si>
  <si>
    <t>Indent Information</t>
    <phoneticPr fontId="1"/>
  </si>
  <si>
    <t>Status
Format:Decimal Integer</t>
    <phoneticPr fontId="1"/>
  </si>
  <si>
    <t>Create Date
Format:YYYYMMDDHHMMSS（UTC）</t>
    <phoneticPr fontId="1"/>
  </si>
  <si>
    <t>Update Date
Format:YYYYMMDDHHMMSS（UTC）</t>
    <phoneticPr fontId="1"/>
  </si>
  <si>
    <t>0 Fixed
Format:Decimal Integer</t>
    <phoneticPr fontId="1"/>
  </si>
  <si>
    <t>ID for download management
Format:Decimal Integer</t>
    <phoneticPr fontId="1"/>
  </si>
  <si>
    <t>File size
Format:Hexadecimal uppercase</t>
    <phoneticPr fontId="1"/>
  </si>
  <si>
    <t>MD5
Format:Hexadecimal uppercase</t>
    <phoneticPr fontId="1"/>
  </si>
  <si>
    <t>Thailand : "20TTLATH-C001"</t>
    <phoneticPr fontId="1"/>
  </si>
  <si>
    <t>Version information
descending order</t>
    <phoneticPr fontId="1"/>
  </si>
  <si>
    <t>During GPS is non-capture, the previous value is used to timestamp / latitude / longitude / direction information.
0x00：Positioning
0x01： Not positioning
Format:Decimal Integer</t>
    <phoneticPr fontId="1"/>
  </si>
  <si>
    <t>Latitude angle at WGS84
Format:Decimal Fraction</t>
    <phoneticPr fontId="1"/>
  </si>
  <si>
    <t>0x00：North
0x01：South
Format:Decimal Integer</t>
    <phoneticPr fontId="1"/>
  </si>
  <si>
    <t>Longitude angle at WGS84
Format:Decimal Fraction</t>
    <phoneticPr fontId="1"/>
  </si>
  <si>
    <t>0x00：East
0x01：West
Format:Decimal Integer</t>
    <phoneticPr fontId="1"/>
  </si>
  <si>
    <t>In the case of a frontal collision, G (X) is used, and in the case of a side collision, the value G (Y) is used.
Unit:0.01G</t>
    <phoneticPr fontId="1"/>
  </si>
  <si>
    <t>Front-Back Collision：0x01
Side Collision：0x02
Format:Decimal Integer</t>
    <phoneticPr fontId="1"/>
  </si>
  <si>
    <t>In the case of a frontal collision, G (X) is used, and in the case of a side collision, the value G (Y) is used.
Unit:0.01G
Format:Decimal Integer</t>
    <phoneticPr fontId="1"/>
  </si>
  <si>
    <t>GEO_FENCING_AREA_NO</t>
    <phoneticPr fontId="1"/>
  </si>
  <si>
    <t>GeoFencing area number</t>
    <phoneticPr fontId="1"/>
  </si>
  <si>
    <t>GeoFencing area number
Format:Decimal integer</t>
    <phoneticPr fontId="1"/>
  </si>
  <si>
    <t>Valid range： 1(0x01) - 255(0xFF)
Increment at each update.
At 255, → Return to the beginning.
Format:Decimal integer</t>
    <phoneticPr fontId="1"/>
  </si>
  <si>
    <t>Latitude angle at WGS84
Format:Decimal integer
※Register the setting value as an integer.</t>
    <phoneticPr fontId="1"/>
  </si>
  <si>
    <t>Longitude angle at WGS84
Format:Decimal integer
※Register the setting value as an integer.</t>
    <phoneticPr fontId="1"/>
  </si>
  <si>
    <t>Unit:100m
Format:Decimal integer</t>
    <phoneticPr fontId="1"/>
  </si>
  <si>
    <t>Threshold of vehicle speed to detect the speeding
Unit:1km/h
Format:Decimal integer</t>
    <phoneticPr fontId="1"/>
  </si>
  <si>
    <t>Threshold of time to detect the speeding
Unit:1 second
Format:Decimal integer</t>
    <phoneticPr fontId="1"/>
  </si>
  <si>
    <t>Threshold of time to detect the start stop driving 
Unit:1 seconds
Format:Decimal integer</t>
    <phoneticPr fontId="1"/>
  </si>
  <si>
    <t>Threshold of vehicle speed to detect the run and stop driving
Unit:1km/h
Format:Decimal integer</t>
    <phoneticPr fontId="1"/>
  </si>
  <si>
    <t>Threshold of acceleration to detect suddent acceleration 
Unit:  1km/h
Format:Decimal integer</t>
    <phoneticPr fontId="1"/>
  </si>
  <si>
    <t>Threshold of acceleration value  to detect suddent acceleration
Unit:  1km/h
Format:Decimal integer</t>
    <phoneticPr fontId="1"/>
  </si>
  <si>
    <t>Threshold of deceleration value  to detect suddent stop 
Unit:  1km/h
Format:Decimal integer</t>
    <phoneticPr fontId="1"/>
  </si>
  <si>
    <t>upload flag for DataType:0x11
false： Upload
true： Not upload</t>
    <phoneticPr fontId="1"/>
  </si>
  <si>
    <t>0： Before Contract
1： B2B Service
2： B2C Service
3： B2B and B2C Service
Format:Decimal integer</t>
    <phoneticPr fontId="1"/>
  </si>
  <si>
    <t>00．1～99．9(0．1 resolution)　(0001h～0999h ※BCD)
FFFFh： Get engine speed by Diag-CAN
Format:Decimal integer
※Register the setting value as an integer.</t>
    <phoneticPr fontId="1"/>
  </si>
  <si>
    <t>00．1～99．9(0．1 resolution)　(0001h～0999h ※BCD)
Format:Decimal integer
※Register the setting value as an integer.</t>
    <phoneticPr fontId="1"/>
  </si>
  <si>
    <t>GPS data of Data upload for general service(Data type：0x21)(Unit :second)
range：1, 6, 10seconds
0x00：Not storing data
Format:Decimal integer</t>
    <phoneticPr fontId="1"/>
  </si>
  <si>
    <t>GPS data of Data upload for important service(Data tpe：0x31)(Unit :second)
range：1, 6, 10seconds
0x00：Not storing data
Format:Decimal integer</t>
    <phoneticPr fontId="1"/>
  </si>
  <si>
    <t>Speed data of Data upload for B2B(Data type：0x51)(Unit :second)
Set to less than upload cycle of Data type:0x51
0x00：Not storing data
Format:Decimal integer</t>
    <phoneticPr fontId="1"/>
  </si>
  <si>
    <t>Engine RPM data by direct-line of Data upload for B2B(Data type：0x51)(Unit :second)
Set to less than upload cycle of Data type:0x51
0x00：Not storing data
Format:Decimal integer</t>
    <phoneticPr fontId="1"/>
  </si>
  <si>
    <t>Time-out time during the standby mode
Unit:1 hour
Format:Decimal integer</t>
    <phoneticPr fontId="1"/>
  </si>
  <si>
    <t>Time-out time during the trucking mode
Unit:1 minute
Format:Decimal integer</t>
    <phoneticPr fontId="1"/>
  </si>
  <si>
    <t>Long time notification time in maintenance mode
unit:1 hour
Format:Decimal integer</t>
    <phoneticPr fontId="1"/>
  </si>
  <si>
    <t>Treshold of G-sensor value for detect IG-ON
unit:0.01G
Format:Decimal integer
※Register the setting value as an integer.</t>
    <phoneticPr fontId="1"/>
  </si>
  <si>
    <t>Treshold of G-sensor value for transition from Transportation Mode to Activation Preparation Mode
unit:0.01G
Format:Decimal integer
※Register the setting value as an integer.</t>
    <phoneticPr fontId="1"/>
  </si>
  <si>
    <t>Threshold of G (X) value to detect sudden acceleration 
unit: 0.01 G
Format:Decimal integer
※Register the setting value as an integer.</t>
    <phoneticPr fontId="1"/>
  </si>
  <si>
    <t>Period to determine the maximum G value after sudden acceleration detection 
unit: 1 seconds
Format:Decimal integer</t>
    <phoneticPr fontId="1"/>
  </si>
  <si>
    <t>After completion of Maximum G detection period for sudden acceleration, a period during which sudden acceleration is not detected 
unit: 1 second
Format:Decimal integer</t>
    <phoneticPr fontId="1"/>
  </si>
  <si>
    <t>Period to determine the maximum G value after sudden deceleration detection (unit: 1 second
s)
Format:Decimal integer</t>
    <phoneticPr fontId="1"/>
  </si>
  <si>
    <t>After completion of Maximum G detection period for sudden deceleration, a period during which sudden deceleration is not detected (unit: 0.1 second)
Format:Decimal integer</t>
    <phoneticPr fontId="1"/>
  </si>
  <si>
    <t>Threshold of G (Y) value to detect sudden cornering 
unit: 0.01 G
Format:Decimal integer
※Register the setting value as an integer.</t>
    <phoneticPr fontId="1"/>
  </si>
  <si>
    <t>Period to determine the maximum G value after sudden cornering detection 
unit: 1 seconds
Format:Decimal integer</t>
    <phoneticPr fontId="1"/>
  </si>
  <si>
    <t>After completion of Maximum G detection period for sudden cornering, a period during which sudden cornering is not detected 
unit: 1 second
Format:Decimal integer</t>
    <phoneticPr fontId="1"/>
  </si>
  <si>
    <t>Threshold of G(Y) for forward collision
unit：0.01G
Format:Decimal integer
※Register the setting value as an integer.</t>
    <phoneticPr fontId="1"/>
  </si>
  <si>
    <t>G value acquisition period before accident 
unit: 1 second
Format:Decimal integer</t>
    <phoneticPr fontId="1"/>
  </si>
  <si>
    <t>G value acquisition period after accident 
unit: second
Format:Decimal integer</t>
    <phoneticPr fontId="1"/>
  </si>
  <si>
    <t xml:space="preserve">Upload cycle of periodically transmitting I / F (data type: 0x11, 0x12, 0x21, 0x31, 0x51)
0ｘFFFF：I/F that is not </t>
    <phoneticPr fontId="1"/>
  </si>
  <si>
    <t>DataType
Format:Decimal integer</t>
    <phoneticPr fontId="1"/>
  </si>
  <si>
    <t>unit: 1km
Format:Decimal Fraction</t>
    <phoneticPr fontId="1"/>
  </si>
  <si>
    <t>unit: 1L
Format:Decimal Fraction</t>
    <phoneticPr fontId="1"/>
  </si>
  <si>
    <t>unit: 1V
Format:Decimal Fraction</t>
    <phoneticPr fontId="1"/>
  </si>
  <si>
    <t>north is 0 dgree, clockwise
Format:Decimal Integer</t>
    <phoneticPr fontId="1"/>
  </si>
  <si>
    <t>Latest status Date and time</t>
    <phoneticPr fontId="1"/>
  </si>
  <si>
    <t>Format:YYYYMMDDHHMMSS（UTC）</t>
    <phoneticPr fontId="1"/>
  </si>
  <si>
    <t>LDCM_STATUS</t>
    <phoneticPr fontId="1"/>
  </si>
  <si>
    <t>LDCM status</t>
    <phoneticPr fontId="1"/>
  </si>
  <si>
    <t>00：Normal
02：GPS Loss
03：G-Sensor Damaged
04：L-DCM Damaged
99：Unpluged</t>
    <phoneticPr fontId="1"/>
  </si>
  <si>
    <t>UPD_LDCM_STATUS_DATETIME</t>
    <phoneticPr fontId="1"/>
  </si>
  <si>
    <t>Update LDCM status Datetime</t>
    <phoneticPr fontId="1"/>
  </si>
  <si>
    <t>UPD_LAST_PARKED_LOCATION_DATETIME</t>
    <phoneticPr fontId="1"/>
  </si>
  <si>
    <t>Update Last parked location Date and time</t>
    <phoneticPr fontId="1"/>
  </si>
  <si>
    <t>ENGINE_STATUS</t>
    <phoneticPr fontId="1"/>
  </si>
  <si>
    <t>Engine status</t>
    <phoneticPr fontId="1"/>
  </si>
  <si>
    <t>false：OFF
true：ON</t>
    <phoneticPr fontId="1"/>
  </si>
  <si>
    <t>UPD_ENGINE_STATUS_DATETIME</t>
    <phoneticPr fontId="1"/>
  </si>
  <si>
    <t>Update Engine status Date and time</t>
    <phoneticPr fontId="1"/>
  </si>
  <si>
    <t>UPD_ODO_FUEL_DATETIME</t>
    <phoneticPr fontId="1"/>
  </si>
  <si>
    <t>Update ODO Fuel Date and time</t>
    <phoneticPr fontId="1"/>
  </si>
  <si>
    <t>UPD_DTC_WNG_DATETIME</t>
    <phoneticPr fontId="1"/>
  </si>
  <si>
    <t>Update DTC WNG Date and time</t>
    <phoneticPr fontId="1"/>
  </si>
  <si>
    <t>north is 0 dgree, clockwise</t>
    <phoneticPr fontId="1"/>
  </si>
  <si>
    <t>unit: 1km/L
Format:Decimal Fraction</t>
    <phoneticPr fontId="1"/>
  </si>
  <si>
    <t>0：SVT OFF, Maintenance OFF（exited）
1：SVT ON（entered）
2: Maintenance ON（entered）
Format:Decimal Integer</t>
    <phoneticPr fontId="1"/>
  </si>
  <si>
    <t>0：無し /Not available
1：有り /Available
Format:Decimal Integer</t>
    <phoneticPr fontId="1"/>
  </si>
  <si>
    <t>特殊モード遷移確認 IF への最終アクセス日時（UTC Unix時間（秒））
Format:Decimal Integer</t>
    <rPh sb="0" eb="5">
      <t>トクシュ</t>
    </rPh>
    <rPh sb="5" eb="9">
      <t>セン</t>
    </rPh>
    <rPh sb="15" eb="17">
      <t>サイシュウ</t>
    </rPh>
    <rPh sb="21" eb="23">
      <t>ニチジ</t>
    </rPh>
    <rPh sb="32" eb="34">
      <t>ジカン</t>
    </rPh>
    <rPh sb="35" eb="36">
      <t>ビョウ</t>
    </rPh>
    <phoneticPr fontId="1"/>
  </si>
  <si>
    <t>Valid range： 1(0x01) - 255(0xFF)
B2B_CONFIG_IDと紐付く車載機のB2B設定ID
Format:Decimal Integer</t>
    <rPh sb="47" eb="48">
      <t>ヒモ</t>
    </rPh>
    <rPh sb="48" eb="49">
      <t>ツ</t>
    </rPh>
    <rPh sb="50" eb="52">
      <t>シャサイ</t>
    </rPh>
    <rPh sb="52" eb="53">
      <t>キ</t>
    </rPh>
    <rPh sb="57" eb="59">
      <t>セッテイ</t>
    </rPh>
    <phoneticPr fontId="1"/>
  </si>
  <si>
    <t>Request Timestamp
Format:YYYYMMDDHHMMSS(UTC)</t>
    <phoneticPr fontId="1"/>
  </si>
  <si>
    <t>transmission message id
Format:Decimal Integer</t>
    <phoneticPr fontId="1"/>
  </si>
  <si>
    <t>0：Standard format
1：Extended format
Format:Decimal integer</t>
    <phoneticPr fontId="1"/>
  </si>
  <si>
    <t>Service mode ID
Format:Decimal Integer</t>
    <phoneticPr fontId="1"/>
  </si>
  <si>
    <t>0：Warning data &amp; Other 
1：DTC
Format:Decimal integer</t>
    <phoneticPr fontId="1"/>
  </si>
  <si>
    <t>seq no
Format:Decimal integer</t>
    <phoneticPr fontId="1"/>
  </si>
  <si>
    <t>signed flag
if value is 0x01, signed data
Format:Decimal integer</t>
    <phoneticPr fontId="1"/>
  </si>
  <si>
    <t>string flag
if value is 0x01, string data
Format:Decimal integer</t>
    <phoneticPr fontId="1"/>
  </si>
  <si>
    <t>warning flag
if value is 0x01, warning data
Format:Decimal integer</t>
    <phoneticPr fontId="1"/>
  </si>
  <si>
    <t>byte address
Format:Decimal integer</t>
    <phoneticPr fontId="1"/>
  </si>
  <si>
    <t>bit address
Format:Decimal integer</t>
    <phoneticPr fontId="1"/>
  </si>
  <si>
    <t>size
Format:Decimal integer</t>
    <phoneticPr fontId="1"/>
  </si>
  <si>
    <t>offset
Format:Decimal integer</t>
    <phoneticPr fontId="1"/>
  </si>
  <si>
    <t>resolution
Format:Decimal integer</t>
    <phoneticPr fontId="1"/>
  </si>
  <si>
    <t>unit byte address
Format:Decimal integer</t>
    <phoneticPr fontId="1"/>
  </si>
  <si>
    <t>unit bit address
Format:Decimal integer</t>
    <phoneticPr fontId="1"/>
  </si>
  <si>
    <t>unit size
Format:Decimal integer</t>
    <phoneticPr fontId="1"/>
  </si>
  <si>
    <t>unit number
Format:Decimal integer</t>
    <phoneticPr fontId="1"/>
  </si>
  <si>
    <t>resolution for unit
Format:Decimal Fraction</t>
    <phoneticPr fontId="1"/>
  </si>
  <si>
    <t>Id for periodic date verion control
Format:Hexadecimal uppercase</t>
    <phoneticPr fontId="1"/>
  </si>
  <si>
    <t>Id for periodic date verion control
Format:Hexadecimal uppercase</t>
  </si>
  <si>
    <t>transmission option length
Format:Hexadecimal uppercase</t>
    <phoneticPr fontId="1"/>
  </si>
  <si>
    <t>option for transmission
Format:Hexadecimal uppercase</t>
  </si>
  <si>
    <t>data acquisition cycle
Format:Decimal Integer</t>
  </si>
  <si>
    <t>data type
Format:Hexadecimal uppercase</t>
  </si>
  <si>
    <t>transmission id for ecu existanse confirmation command
Format:Decimal String</t>
    <phoneticPr fontId="1"/>
  </si>
  <si>
    <t>can id with n_ta and pid for transmission
Format:Hexadecimal uppercase</t>
    <phoneticPr fontId="1"/>
  </si>
  <si>
    <t>transmission option length
Format:Hexadecimal uppercase</t>
  </si>
  <si>
    <t>option for transmission
Format:Hexadecimal uppercase</t>
    <phoneticPr fontId="1"/>
  </si>
  <si>
    <t>data acquisition cycle
Format:Decimal Integer</t>
    <phoneticPr fontId="1"/>
  </si>
  <si>
    <t>data type
Format:Hexadecimal uppercase</t>
    <phoneticPr fontId="1"/>
  </si>
  <si>
    <t>id for transmission message
Format:Decimal Integer</t>
    <phoneticPr fontId="1"/>
  </si>
  <si>
    <t>id for service mode
Format:Decimal Integer</t>
    <phoneticPr fontId="1"/>
  </si>
  <si>
    <t>can id with n_ta and service mode id for transmission
Format:Hexadecimal uppercase</t>
  </si>
  <si>
    <t>id for transmission message
Format:Decimal Integer</t>
  </si>
  <si>
    <t>data acquisition cycle
Format:Decimal String</t>
    <phoneticPr fontId="1"/>
  </si>
  <si>
    <t>id for transmissin message
Format:Decimal String</t>
    <phoneticPr fontId="1"/>
  </si>
  <si>
    <t>id for service mode
Format:Decimal Integer</t>
  </si>
  <si>
    <t>length of transmission option
Format:Hexadecimal uppercase</t>
  </si>
  <si>
    <t>option for transmission 
Format:Hexadecimal uppercase</t>
  </si>
  <si>
    <t>can id with n_ta for transmission
Format:Hexadecimal uppercase</t>
  </si>
  <si>
    <t>can id for receiving
Format:Hexadecimal uppercase</t>
  </si>
  <si>
    <t>can id for fc transmission
Format:Hexadecimal uppercase</t>
  </si>
  <si>
    <t>block length of fc code
Format:Hexadecimal uppercase</t>
  </si>
  <si>
    <t>st min of fc code
Format:Hexadecimal uppercase</t>
  </si>
  <si>
    <t>designated format for DoCAN communication 
Format:Hexadecimal uppercase</t>
  </si>
  <si>
    <t>setting for n_ta value
Format:Hexadecimal uppercase</t>
  </si>
  <si>
    <t>id for init data collection
Format:Hexadecimal uppercase</t>
  </si>
  <si>
    <t>can id with n_ta for transmissionFormat:Hexadecimal uppercase list</t>
  </si>
  <si>
    <t>transmission message id for Support judgement communicationFormat:Decimal Integer list</t>
    <phoneticPr fontId="1"/>
  </si>
  <si>
    <t>transmission message id for ecu exist confirmation
Format:Decimal Integer</t>
    <phoneticPr fontId="1"/>
  </si>
  <si>
    <t>transmission message id for phase judgment
Format:Decimal Integer</t>
    <phoneticPr fontId="1"/>
  </si>
  <si>
    <t>4 : phase4
5 : phase5
Format:Decimal Integer</t>
    <phoneticPr fontId="1"/>
  </si>
  <si>
    <t>id for transmissin message
Format:Decimal Integer</t>
    <phoneticPr fontId="1"/>
  </si>
  <si>
    <t>length of transmission option
Format:Hexadecimal uppercase</t>
    <phoneticPr fontId="1"/>
  </si>
  <si>
    <t>option for transmission
Format:Hexadecimal uppercase</t>
    <phoneticPr fontId="1"/>
  </si>
  <si>
    <t>Designated format for DoCAN communication
Format:Hexadecimal uppercase</t>
  </si>
  <si>
    <t>can id for transmission
Format:Hexadecimal uppercase</t>
  </si>
  <si>
    <t>LATEST_STATUS_DATETIME</t>
  </si>
  <si>
    <t>LDCM_STATUS</t>
  </si>
  <si>
    <t>UPD_LDCM_STATUS_DATETIME</t>
  </si>
  <si>
    <t>LAST_PARKED_DATETIME</t>
  </si>
  <si>
    <t>LAST_PARKED_LOCATION</t>
  </si>
  <si>
    <t>UPD_LAST_PARKED_LOCATION_DATETIME</t>
  </si>
  <si>
    <t>ENGINE_STATUS</t>
  </si>
  <si>
    <t>UPD_ENGINE_STATUS_DATETIME</t>
  </si>
  <si>
    <t>ODO</t>
  </si>
  <si>
    <t>FUEL_REMAINING</t>
  </si>
  <si>
    <t>UPD_ODO_FUEL_DATETIME</t>
  </si>
  <si>
    <t>UPD_DTC_WNG_DATETIME</t>
  </si>
  <si>
    <t>0：SVT OFF, Maintenance OFF（exited）
1：SVT ON（entered）
2: Maintenance ON（entered）
Format:Decimal integer</t>
    <phoneticPr fontId="1"/>
  </si>
  <si>
    <t>0：無し /Not available
1：有り /Available
Format:Decimal integer</t>
    <phoneticPr fontId="1"/>
  </si>
  <si>
    <t>特殊モード遷移確認 IF への最終アクセス日時（UTC Unix時間（秒））
Format:Decimal integer</t>
    <rPh sb="0" eb="5">
      <t>トクシュ</t>
    </rPh>
    <rPh sb="5" eb="9">
      <t>セン</t>
    </rPh>
    <rPh sb="15" eb="17">
      <t>サイシュウ</t>
    </rPh>
    <rPh sb="21" eb="23">
      <t>ニチジ</t>
    </rPh>
    <rPh sb="32" eb="34">
      <t>ジカン</t>
    </rPh>
    <rPh sb="35" eb="36">
      <t>ビョウ</t>
    </rPh>
    <phoneticPr fontId="1"/>
  </si>
  <si>
    <t>Number of Geo Fensing</t>
    <phoneticPr fontId="1"/>
  </si>
  <si>
    <t>Latitude angle at WGS84
Format:Decimal Integer
※Register the setting value as an integer.</t>
    <phoneticPr fontId="1"/>
  </si>
  <si>
    <t>Unit:100m
Format:Decimal Integer</t>
    <phoneticPr fontId="1"/>
  </si>
  <si>
    <t>Threshold of vehicle speed to detect the speeding
Unit:1km/h
Format:Decimal Integer</t>
    <phoneticPr fontId="1"/>
  </si>
  <si>
    <t>Threshold of time to detect the speeding
Unit:1 second
Format:Decimal Integer</t>
    <phoneticPr fontId="1"/>
  </si>
  <si>
    <t>Threshold of time to detect the start stop driving 
Unit:1 seconds
Format:Decimal Integer</t>
    <phoneticPr fontId="1"/>
  </si>
  <si>
    <t>Threshold of vehicle speed to detect the run and stop driving
Unit:1km/h
Format:Decimal Integer</t>
    <phoneticPr fontId="1"/>
  </si>
  <si>
    <t>Threshold of acceleration to detect suddent acceleration 
Unit:  1km/h
Format:Decimal Integer</t>
    <phoneticPr fontId="1"/>
  </si>
  <si>
    <t>Threshold of acceleration value  to detect suddent acceleration
Unit:  1km/h
Format:Decimal Integer</t>
    <phoneticPr fontId="1"/>
  </si>
  <si>
    <t>Threshold of deceleration value  to detect suddent stop 
Unit:  1km/h
Format:Decimal Integer</t>
    <phoneticPr fontId="1"/>
  </si>
  <si>
    <t>Transition target mode for disyplay</t>
    <phoneticPr fontId="1"/>
  </si>
  <si>
    <t>0：SVT OFF, Maintenance OFF（exited）
1：SVT ON（entered）
2：Maintenance ON（entered）
Format:Decimal Integer</t>
    <phoneticPr fontId="1"/>
  </si>
  <si>
    <t>can id with n_ta for transmission
Format:Hexadecimal uppercase</t>
    <phoneticPr fontId="1"/>
  </si>
  <si>
    <t>PID
Format:Hexadecimal uppercase</t>
    <phoneticPr fontId="1"/>
  </si>
  <si>
    <t>option for transmission 
Format:Hexadecimal uppercase</t>
    <phoneticPr fontId="1"/>
  </si>
  <si>
    <t>Policy Flag
0…New policy
1…Change
2…Cancel
3…Renew policy
4…Internal modification
Format:Decimal Integer</t>
    <phoneticPr fontId="1"/>
  </si>
  <si>
    <t>1.006J</t>
    <phoneticPr fontId="1"/>
  </si>
  <si>
    <t>LOCATION</t>
  </si>
  <si>
    <t xml:space="preserve">  GPS情報のTypeをListに変更</t>
  </si>
  <si>
    <t xml:space="preserve">  TIMESTAMPのDetailに登録値の説明を追記</t>
  </si>
  <si>
    <t>PHYD</t>
  </si>
  <si>
    <t xml:space="preserve">  EVENT_TYPE,G-SENSOR_VALUE,GPS情報のTypeをListに変更</t>
  </si>
  <si>
    <t xml:space="preserve">  EVENT_TYPEのDetail修正</t>
  </si>
  <si>
    <t>TRACKING_LOCATION</t>
  </si>
  <si>
    <t>GPS_POSITION_STATUS</t>
    <phoneticPr fontId="1"/>
  </si>
  <si>
    <t>GPS Positioning status</t>
    <phoneticPr fontId="1"/>
  </si>
  <si>
    <t>GPS_TIMESTAMP</t>
    <phoneticPr fontId="1"/>
  </si>
  <si>
    <t>GPS Timestamp</t>
    <phoneticPr fontId="1"/>
  </si>
  <si>
    <t>GPS_LAT_ANGLE</t>
  </si>
  <si>
    <t>GPS Latitude angle</t>
  </si>
  <si>
    <t>GPS_LAT_DIRECTION</t>
  </si>
  <si>
    <t>GPS Latitude direction</t>
  </si>
  <si>
    <t>GPS_LON_ANGLE</t>
  </si>
  <si>
    <t>GPS Longitude angle</t>
  </si>
  <si>
    <t>GPS_LON_DIRECTION</t>
  </si>
  <si>
    <t>GPS Longitude direction</t>
  </si>
  <si>
    <t>GPS_DIRECTION</t>
  </si>
  <si>
    <t>GPS direction</t>
  </si>
  <si>
    <t>GPS Timestamp
(Oldest Timestamp in the GPS list)
Format:YYYYMMDDHHMMSS（UTC)</t>
    <phoneticPr fontId="1"/>
  </si>
  <si>
    <t>0x01：Sudden Acceleration Event
0x02：Sudden Deceleration Event
0x03：Sudden Cornering Event
Format:Decimal Integer</t>
    <phoneticPr fontId="1"/>
  </si>
  <si>
    <t>GPS_POSITION_STATUS</t>
  </si>
  <si>
    <t>PHYD Timestamp
(Oldest Timestamp in the GPS list)
Format:YYYYMMDDHHMMSS（UTC)</t>
    <phoneticPr fontId="1"/>
  </si>
  <si>
    <t>TTL対応</t>
    <rPh sb="3" eb="5">
      <t>タイオウ</t>
    </rPh>
    <phoneticPr fontId="1"/>
  </si>
  <si>
    <t>TRIPテーブルへのFUEL_REMAINING追加対応</t>
    <rPh sb="24" eb="26">
      <t>ツイカ</t>
    </rPh>
    <rPh sb="26" eb="28">
      <t>タイオウ</t>
    </rPh>
    <phoneticPr fontId="1"/>
  </si>
  <si>
    <t>1.007J</t>
    <phoneticPr fontId="1"/>
  </si>
  <si>
    <t>TTL</t>
    <phoneticPr fontId="1"/>
  </si>
  <si>
    <t>Number</t>
    <phoneticPr fontId="1"/>
  </si>
  <si>
    <t>Time To Live ( UNIX Time)</t>
    <phoneticPr fontId="1"/>
  </si>
  <si>
    <t>unit: 1L
Fuel remaining when IG-OFF 
Format:Decimal Fraction</t>
    <phoneticPr fontId="1"/>
  </si>
  <si>
    <t>1.008J</t>
    <phoneticPr fontId="1"/>
  </si>
  <si>
    <t xml:space="preserve">  VEHICLE_GROUP追加</t>
    <rPh sb="15" eb="17">
      <t>ツイカ</t>
    </rPh>
    <phoneticPr fontId="1"/>
  </si>
  <si>
    <t>辞書データ車両グループ対応</t>
    <rPh sb="0" eb="2">
      <t>ジショ</t>
    </rPh>
    <rPh sb="5" eb="7">
      <t>シャリョウ</t>
    </rPh>
    <rPh sb="11" eb="13">
      <t>タイオウ</t>
    </rPh>
    <phoneticPr fontId="1"/>
  </si>
  <si>
    <t>　CAN_ANALYSISのTRANSMISSION_MESSAGE_ID方変更(Number→String)</t>
    <rPh sb="37" eb="38">
      <t>カタ</t>
    </rPh>
    <rPh sb="38" eb="40">
      <t>ヘンコウ</t>
    </rPh>
    <phoneticPr fontId="1"/>
  </si>
  <si>
    <t>FJ</t>
    <phoneticPr fontId="1"/>
  </si>
  <si>
    <t>VEHICLE_GROUP</t>
    <phoneticPr fontId="1"/>
  </si>
  <si>
    <t>Vehicle Group</t>
    <phoneticPr fontId="1"/>
  </si>
  <si>
    <t>Version Id Update</t>
    <phoneticPr fontId="1"/>
  </si>
  <si>
    <t>Value of Overwrite Item</t>
    <phoneticPr fontId="1"/>
  </si>
  <si>
    <t>Overwrite Setting</t>
    <phoneticPr fontId="1"/>
  </si>
  <si>
    <t>VERSION_ID_UPDATE</t>
    <phoneticPr fontId="1"/>
  </si>
  <si>
    <t>Update Target Version ID
Data Format：TableName + "." + ColumnName</t>
    <phoneticPr fontId="1"/>
  </si>
  <si>
    <t>1.009J</t>
    <phoneticPr fontId="1"/>
  </si>
  <si>
    <t>Stock Locator対応</t>
    <rPh sb="13" eb="15">
      <t>タイオウ</t>
    </rPh>
    <phoneticPr fontId="1"/>
  </si>
  <si>
    <t>　OVERWRITE_SETTINGテーブル追加</t>
    <rPh sb="22" eb="24">
      <t>ツイカ</t>
    </rPh>
    <phoneticPr fontId="1"/>
  </si>
  <si>
    <t>SETTING_NAME</t>
    <phoneticPr fontId="1"/>
  </si>
  <si>
    <t>SETTING_VALUE</t>
    <phoneticPr fontId="1"/>
  </si>
  <si>
    <t>Setting Name</t>
    <phoneticPr fontId="1"/>
  </si>
  <si>
    <t>Setting Value</t>
    <phoneticPr fontId="1"/>
  </si>
  <si>
    <t>Name of Overwrite Item
DataFormat：Setting Name(Original) + "-" + Condition</t>
    <phoneticPr fontId="1"/>
  </si>
  <si>
    <t>String</t>
    <phoneticPr fontId="1"/>
  </si>
  <si>
    <t>更新日時
Format : yyyy-mm-ddthh-mm-ssz</t>
    <rPh sb="0" eb="2">
      <t>コウシン</t>
    </rPh>
    <rPh sb="2" eb="4">
      <t>ニチジ</t>
    </rPh>
    <phoneticPr fontId="1"/>
  </si>
  <si>
    <t>UpdatedAｔ</t>
    <phoneticPr fontId="1"/>
  </si>
  <si>
    <t>UPDATED_AT</t>
    <phoneticPr fontId="1"/>
  </si>
  <si>
    <t>登録日時
Format : yyyy-mm-ddthh-mm-ssz</t>
    <rPh sb="0" eb="2">
      <t>トウロク</t>
    </rPh>
    <rPh sb="2" eb="4">
      <t>ニチジ</t>
    </rPh>
    <phoneticPr fontId="1"/>
  </si>
  <si>
    <t>CreatedAt</t>
    <phoneticPr fontId="1"/>
  </si>
  <si>
    <t>CREATED_AT</t>
    <phoneticPr fontId="1"/>
  </si>
  <si>
    <t>Message in Response</t>
    <phoneticPr fontId="1"/>
  </si>
  <si>
    <t>TCAPLinkageErrorCause</t>
    <phoneticPr fontId="1"/>
  </si>
  <si>
    <t>TCAP_LINKAGE_ERROR_CAUSE</t>
    <phoneticPr fontId="1"/>
  </si>
  <si>
    <t>連携状態を管理
1：「INIT：処理前」
2：「RUNNING：処理中」
4：「COMPLETED：処理完了」
5：「ERROR：エラー発生」</t>
    <rPh sb="0" eb="2">
      <t>レンケイ</t>
    </rPh>
    <rPh sb="2" eb="4">
      <t>ジョウタイ</t>
    </rPh>
    <rPh sb="5" eb="7">
      <t>カンリ</t>
    </rPh>
    <rPh sb="16" eb="18">
      <t>ショリ</t>
    </rPh>
    <rPh sb="18" eb="19">
      <t>マエ</t>
    </rPh>
    <rPh sb="32" eb="35">
      <t>ショリチュウ</t>
    </rPh>
    <rPh sb="50" eb="52">
      <t>ショリ</t>
    </rPh>
    <rPh sb="52" eb="54">
      <t>カンリョウ</t>
    </rPh>
    <rPh sb="68" eb="70">
      <t>ハッセイ</t>
    </rPh>
    <phoneticPr fontId="1"/>
  </si>
  <si>
    <t>DATAHUB Linkage State</t>
    <phoneticPr fontId="1"/>
  </si>
  <si>
    <t>DATAHUB_LINKAGE_STATE</t>
    <phoneticPr fontId="1"/>
  </si>
  <si>
    <t>Carrier連携状態を管理
1：「INIT：処理前」
3：「HANDLED：リクエスト受け付けられた」
5：「ERROR：エラー発生」</t>
    <rPh sb="7" eb="9">
      <t>レンケイ</t>
    </rPh>
    <rPh sb="9" eb="11">
      <t>ジョウタイ</t>
    </rPh>
    <rPh sb="12" eb="14">
      <t>カンリ</t>
    </rPh>
    <rPh sb="23" eb="25">
      <t>ショリ</t>
    </rPh>
    <rPh sb="25" eb="26">
      <t>マエ</t>
    </rPh>
    <rPh sb="44" eb="45">
      <t>ウ</t>
    </rPh>
    <rPh sb="46" eb="47">
      <t>ツ</t>
    </rPh>
    <rPh sb="65" eb="67">
      <t>ハッセイ</t>
    </rPh>
    <phoneticPr fontId="1"/>
  </si>
  <si>
    <t>Carrier Linkage State</t>
    <phoneticPr fontId="1"/>
  </si>
  <si>
    <t>CARRIER_LINKAGE_STATE</t>
    <phoneticPr fontId="1"/>
  </si>
  <si>
    <t>TCAP Linkage State</t>
    <phoneticPr fontId="1"/>
  </si>
  <si>
    <t>TCAP_LINKAGE_STATE</t>
    <phoneticPr fontId="1"/>
  </si>
  <si>
    <t>UUID</t>
    <phoneticPr fontId="1"/>
  </si>
  <si>
    <t>RequestID</t>
    <phoneticPr fontId="1"/>
  </si>
  <si>
    <t>REQUEST_ID</t>
    <phoneticPr fontId="1"/>
  </si>
  <si>
    <t>Size</t>
    <phoneticPr fontId="1"/>
  </si>
  <si>
    <t>Element count</t>
    <phoneticPr fontId="1"/>
  </si>
  <si>
    <t>Regulation Length</t>
    <phoneticPr fontId="1"/>
  </si>
  <si>
    <t>Field ID Length</t>
    <phoneticPr fontId="1"/>
  </si>
  <si>
    <t>d</t>
    <phoneticPr fontId="1"/>
  </si>
  <si>
    <t>c</t>
    <phoneticPr fontId="1"/>
  </si>
  <si>
    <t>b</t>
    <phoneticPr fontId="1"/>
  </si>
  <si>
    <t>a</t>
    <phoneticPr fontId="1"/>
  </si>
  <si>
    <t>Default</t>
    <phoneticPr fontId="1"/>
  </si>
  <si>
    <t>Data Size</t>
    <phoneticPr fontId="1"/>
  </si>
  <si>
    <t>Type</t>
    <phoneticPr fontId="1"/>
  </si>
  <si>
    <t>Detail</t>
    <phoneticPr fontId="1"/>
  </si>
  <si>
    <t>Field Name</t>
    <phoneticPr fontId="1"/>
  </si>
  <si>
    <t>Field ID</t>
    <phoneticPr fontId="1"/>
  </si>
  <si>
    <t>INDEX</t>
    <phoneticPr fontId="1"/>
  </si>
  <si>
    <t>Sort
Key</t>
    <phoneticPr fontId="1"/>
  </si>
  <si>
    <t>Partition
Key</t>
    <phoneticPr fontId="1"/>
  </si>
  <si>
    <t>No.</t>
    <phoneticPr fontId="1"/>
  </si>
  <si>
    <t>Record Length(byte)</t>
    <phoneticPr fontId="1"/>
  </si>
  <si>
    <t>Data</t>
    <phoneticPr fontId="1"/>
  </si>
  <si>
    <t>■</t>
    <phoneticPr fontId="1"/>
  </si>
  <si>
    <t>Master</t>
    <phoneticPr fontId="1"/>
  </si>
  <si>
    <t>□</t>
    <phoneticPr fontId="1"/>
  </si>
  <si>
    <t>Table Type</t>
    <phoneticPr fontId="1"/>
  </si>
  <si>
    <t>act request</t>
    <phoneticPr fontId="1"/>
  </si>
  <si>
    <t>Table Name</t>
    <phoneticPr fontId="1"/>
  </si>
  <si>
    <t>Dynamo DB</t>
    <phoneticPr fontId="1"/>
  </si>
  <si>
    <t>DB Type</t>
    <phoneticPr fontId="1"/>
  </si>
  <si>
    <t>ACT_REQUEST</t>
    <phoneticPr fontId="1"/>
  </si>
  <si>
    <t>Table ID</t>
    <phoneticPr fontId="1"/>
  </si>
  <si>
    <t>ページ</t>
    <phoneticPr fontId="1"/>
  </si>
  <si>
    <t>Version</t>
    <phoneticPr fontId="1"/>
  </si>
  <si>
    <t>String</t>
    <phoneticPr fontId="1"/>
  </si>
  <si>
    <t>UpdatedAｔ</t>
    <phoneticPr fontId="1"/>
  </si>
  <si>
    <t>UPDATED_AT</t>
    <phoneticPr fontId="1"/>
  </si>
  <si>
    <t>CreatedAt</t>
    <phoneticPr fontId="1"/>
  </si>
  <si>
    <t>CREATED_AT</t>
    <phoneticPr fontId="1"/>
  </si>
  <si>
    <t>実行時の取得範囲（TO）
Format : yyyy-mm-ddthh-mm-ssz</t>
    <rPh sb="0" eb="2">
      <t>ジッコウ</t>
    </rPh>
    <rPh sb="2" eb="3">
      <t>ジ</t>
    </rPh>
    <rPh sb="4" eb="6">
      <t>シュトク</t>
    </rPh>
    <rPh sb="6" eb="8">
      <t>ハンイ</t>
    </rPh>
    <phoneticPr fontId="1"/>
  </si>
  <si>
    <t>LAST_DELIVERY_DATE_TO</t>
    <phoneticPr fontId="1"/>
  </si>
  <si>
    <t>LAST_DELIVERY_DATE_TO</t>
  </si>
  <si>
    <t>UUID</t>
  </si>
  <si>
    <t>RequestID</t>
    <phoneticPr fontId="1"/>
  </si>
  <si>
    <t>REQUEST_ID</t>
    <phoneticPr fontId="1"/>
  </si>
  <si>
    <t>Size</t>
    <phoneticPr fontId="1"/>
  </si>
  <si>
    <t>Element count</t>
    <phoneticPr fontId="1"/>
  </si>
  <si>
    <t>Regulation Length</t>
    <phoneticPr fontId="1"/>
  </si>
  <si>
    <t>Field ID Length</t>
    <phoneticPr fontId="1"/>
  </si>
  <si>
    <t>d</t>
    <phoneticPr fontId="1"/>
  </si>
  <si>
    <t>c</t>
    <phoneticPr fontId="1"/>
  </si>
  <si>
    <t>b</t>
    <phoneticPr fontId="1"/>
  </si>
  <si>
    <t>a</t>
    <phoneticPr fontId="1"/>
  </si>
  <si>
    <t>Default</t>
    <phoneticPr fontId="1"/>
  </si>
  <si>
    <t>Data Size</t>
    <phoneticPr fontId="1"/>
  </si>
  <si>
    <t>Type</t>
    <phoneticPr fontId="1"/>
  </si>
  <si>
    <t>Detail</t>
    <phoneticPr fontId="1"/>
  </si>
  <si>
    <t>Field Name</t>
    <phoneticPr fontId="1"/>
  </si>
  <si>
    <t>Field ID</t>
    <phoneticPr fontId="1"/>
  </si>
  <si>
    <t>INDEX</t>
    <phoneticPr fontId="1"/>
  </si>
  <si>
    <t>Sort
Key</t>
    <phoneticPr fontId="1"/>
  </si>
  <si>
    <t>Partition
Key</t>
    <phoneticPr fontId="1"/>
  </si>
  <si>
    <t>No.</t>
    <phoneticPr fontId="1"/>
  </si>
  <si>
    <t>Record Length(byte)</t>
    <phoneticPr fontId="1"/>
  </si>
  <si>
    <t>Data</t>
    <phoneticPr fontId="1"/>
  </si>
  <si>
    <t>■</t>
    <phoneticPr fontId="1"/>
  </si>
  <si>
    <t>Master</t>
    <phoneticPr fontId="1"/>
  </si>
  <si>
    <t>□</t>
    <phoneticPr fontId="1"/>
  </si>
  <si>
    <t>Table Type</t>
    <phoneticPr fontId="1"/>
  </si>
  <si>
    <t>act_delivery_date</t>
    <phoneticPr fontId="1"/>
  </si>
  <si>
    <t>Table Name</t>
    <phoneticPr fontId="1"/>
  </si>
  <si>
    <t>Dynamo DB</t>
    <phoneticPr fontId="1"/>
  </si>
  <si>
    <t>DB Type</t>
    <phoneticPr fontId="1"/>
  </si>
  <si>
    <t>ACT_DELIVERY_DATE</t>
    <phoneticPr fontId="1"/>
  </si>
  <si>
    <t>Table ID</t>
    <phoneticPr fontId="1"/>
  </si>
  <si>
    <t>String</t>
    <phoneticPr fontId="1"/>
  </si>
  <si>
    <t>UpdatedAｔ</t>
    <phoneticPr fontId="1"/>
  </si>
  <si>
    <t>UPDATED_AT</t>
    <phoneticPr fontId="1"/>
  </si>
  <si>
    <t>CreatedAt</t>
    <phoneticPr fontId="1"/>
  </si>
  <si>
    <t>CREATED_AT</t>
    <phoneticPr fontId="1"/>
  </si>
  <si>
    <t>true/false</t>
    <phoneticPr fontId="1"/>
  </si>
  <si>
    <t>B2BFlag</t>
  </si>
  <si>
    <t>true/false</t>
    <phoneticPr fontId="1"/>
  </si>
  <si>
    <t>B2CFlag</t>
  </si>
  <si>
    <t>A - CAL Active
I - CAL Inactive</t>
    <phoneticPr fontId="1"/>
  </si>
  <si>
    <t>CAL_Flag</t>
  </si>
  <si>
    <t>Registration
Commercial</t>
    <phoneticPr fontId="1"/>
  </si>
  <si>
    <t>simPackage</t>
  </si>
  <si>
    <t>Deactivated 
Activated
Terminated</t>
    <phoneticPr fontId="1"/>
  </si>
  <si>
    <t>simStatus</t>
  </si>
  <si>
    <t>VIN</t>
    <phoneticPr fontId="1"/>
  </si>
  <si>
    <t>Size</t>
    <phoneticPr fontId="1"/>
  </si>
  <si>
    <t>Element count</t>
    <phoneticPr fontId="1"/>
  </si>
  <si>
    <t>Regulation Length</t>
    <phoneticPr fontId="1"/>
  </si>
  <si>
    <t>Field ID Length</t>
    <phoneticPr fontId="1"/>
  </si>
  <si>
    <t>d</t>
    <phoneticPr fontId="1"/>
  </si>
  <si>
    <t>c</t>
    <phoneticPr fontId="1"/>
  </si>
  <si>
    <t>b</t>
    <phoneticPr fontId="1"/>
  </si>
  <si>
    <t>a</t>
    <phoneticPr fontId="1"/>
  </si>
  <si>
    <t>Default</t>
    <phoneticPr fontId="1"/>
  </si>
  <si>
    <t>Data Size</t>
    <phoneticPr fontId="1"/>
  </si>
  <si>
    <t>Type</t>
    <phoneticPr fontId="1"/>
  </si>
  <si>
    <t>Detail</t>
    <phoneticPr fontId="1"/>
  </si>
  <si>
    <t>Field Name</t>
    <phoneticPr fontId="1"/>
  </si>
  <si>
    <t>Field ID</t>
    <phoneticPr fontId="1"/>
  </si>
  <si>
    <t>INDEX</t>
    <phoneticPr fontId="1"/>
  </si>
  <si>
    <t>Sort
Key</t>
    <phoneticPr fontId="1"/>
  </si>
  <si>
    <t>Partition
Key</t>
    <phoneticPr fontId="1"/>
  </si>
  <si>
    <t>No.</t>
    <phoneticPr fontId="1"/>
  </si>
  <si>
    <t>Record Length(byte)</t>
    <phoneticPr fontId="1"/>
  </si>
  <si>
    <t>Data</t>
    <phoneticPr fontId="1"/>
  </si>
  <si>
    <t>■</t>
    <phoneticPr fontId="1"/>
  </si>
  <si>
    <t>Master</t>
    <phoneticPr fontId="1"/>
  </si>
  <si>
    <t>□</t>
    <phoneticPr fontId="1"/>
  </si>
  <si>
    <t>Table Type</t>
    <phoneticPr fontId="1"/>
  </si>
  <si>
    <t>act sim package</t>
    <phoneticPr fontId="1"/>
  </si>
  <si>
    <t>Table Name</t>
    <phoneticPr fontId="1"/>
  </si>
  <si>
    <t>Dynamo DB</t>
    <phoneticPr fontId="1"/>
  </si>
  <si>
    <t>DB Type</t>
    <phoneticPr fontId="1"/>
  </si>
  <si>
    <t>ACT_SIM_PACKAGE</t>
    <phoneticPr fontId="1"/>
  </si>
  <si>
    <t>Table ID</t>
    <phoneticPr fontId="1"/>
  </si>
  <si>
    <t>act ｔｃａｐ linkage</t>
    <phoneticPr fontId="1"/>
  </si>
  <si>
    <t>ACT_TCAP_LINKAGE</t>
    <phoneticPr fontId="1"/>
  </si>
  <si>
    <t>DeviceID</t>
    <phoneticPr fontId="1"/>
  </si>
  <si>
    <t>LDCMID</t>
    <phoneticPr fontId="1"/>
  </si>
  <si>
    <t>act carrier linkage</t>
    <phoneticPr fontId="1"/>
  </si>
  <si>
    <t>ACT_CARRIER_LINKAGE</t>
    <phoneticPr fontId="1"/>
  </si>
  <si>
    <t>act fdf tcap linkage</t>
    <phoneticPr fontId="1"/>
  </si>
  <si>
    <t>ACT_FDF_TCAP_LINKAGE</t>
    <phoneticPr fontId="1"/>
  </si>
  <si>
    <t>act b2b vehicle delivery tcap linkage stream</t>
    <phoneticPr fontId="1"/>
  </si>
  <si>
    <t>ACT_B2B_VEHICLE_DELIVERY_TCAP_LINKAGE_STREAM</t>
    <phoneticPr fontId="1"/>
  </si>
  <si>
    <t>Number</t>
    <phoneticPr fontId="1"/>
  </si>
  <si>
    <t>TTL</t>
    <phoneticPr fontId="1"/>
  </si>
  <si>
    <t>TTL unixtime</t>
    <phoneticPr fontId="1"/>
  </si>
  <si>
    <t>TTL_UNIXTIME</t>
    <phoneticPr fontId="1"/>
  </si>
  <si>
    <t>String</t>
    <phoneticPr fontId="1"/>
  </si>
  <si>
    <t>Delivery Report 記載の DETAIL</t>
    <rPh sb="16" eb="18">
      <t>キサイ</t>
    </rPh>
    <phoneticPr fontId="1"/>
  </si>
  <si>
    <t>Detail</t>
    <phoneticPr fontId="1"/>
  </si>
  <si>
    <t>DETAIL</t>
    <phoneticPr fontId="1"/>
  </si>
  <si>
    <t>Delivery Report 記載の STATUS</t>
    <rPh sb="16" eb="18">
      <t>キサイ</t>
    </rPh>
    <phoneticPr fontId="1"/>
  </si>
  <si>
    <t>Status</t>
    <phoneticPr fontId="1"/>
  </si>
  <si>
    <t>STATUS</t>
    <phoneticPr fontId="1"/>
  </si>
  <si>
    <t>Delivery Report 記載の NTYPE</t>
    <rPh sb="16" eb="18">
      <t>キサイ</t>
    </rPh>
    <phoneticPr fontId="1"/>
  </si>
  <si>
    <t>Ntype</t>
    <phoneticPr fontId="1"/>
  </si>
  <si>
    <t>NTYPE</t>
    <phoneticPr fontId="1"/>
  </si>
  <si>
    <t>Delivery Report 記載の CMD</t>
    <rPh sb="16" eb="18">
      <t>キサイ</t>
    </rPh>
    <phoneticPr fontId="1"/>
  </si>
  <si>
    <t>Command</t>
    <phoneticPr fontId="1"/>
  </si>
  <si>
    <t>CMD</t>
    <phoneticPr fontId="1"/>
  </si>
  <si>
    <t>Delivery Report 受信日時（Unix time）</t>
    <rPh sb="16" eb="18">
      <t>ジュシン</t>
    </rPh>
    <rPh sb="18" eb="20">
      <t>ニチジ</t>
    </rPh>
    <phoneticPr fontId="1"/>
  </si>
  <si>
    <t>Receive delivery report datetime</t>
    <phoneticPr fontId="1"/>
  </si>
  <si>
    <t>RECEIVE_DELIVERY_REPORT_DATETIME</t>
    <phoneticPr fontId="1"/>
  </si>
  <si>
    <t>SMS 送信日時（Unix time）</t>
    <rPh sb="4" eb="6">
      <t>ソウシン</t>
    </rPh>
    <rPh sb="6" eb="8">
      <t>ニチジ</t>
    </rPh>
    <phoneticPr fontId="1"/>
  </si>
  <si>
    <t>Send datetime</t>
    <phoneticPr fontId="1"/>
  </si>
  <si>
    <t>SEND_DATETIME</t>
    <phoneticPr fontId="1"/>
  </si>
  <si>
    <t>SMS 再送回数</t>
    <rPh sb="4" eb="8">
      <t>サイソウカイスウ</t>
    </rPh>
    <phoneticPr fontId="1"/>
  </si>
  <si>
    <t>Retry count</t>
    <phoneticPr fontId="1"/>
  </si>
  <si>
    <t>RETRY_COUNT</t>
    <phoneticPr fontId="1"/>
  </si>
  <si>
    <t>Access flag</t>
    <phoneticPr fontId="1"/>
  </si>
  <si>
    <t>ACCESS_FLAG</t>
    <phoneticPr fontId="1"/>
  </si>
  <si>
    <t>SMID</t>
    <phoneticPr fontId="1"/>
  </si>
  <si>
    <t>VIN</t>
    <phoneticPr fontId="1"/>
  </si>
  <si>
    <t>Size</t>
    <phoneticPr fontId="1"/>
  </si>
  <si>
    <t>Element count</t>
    <phoneticPr fontId="1"/>
  </si>
  <si>
    <t>Regulation Length</t>
    <phoneticPr fontId="1"/>
  </si>
  <si>
    <t>Field ID Length</t>
    <phoneticPr fontId="1"/>
  </si>
  <si>
    <t>Sort
Key</t>
    <phoneticPr fontId="1"/>
  </si>
  <si>
    <t>Partition
Key</t>
    <phoneticPr fontId="1"/>
  </si>
  <si>
    <t>Default</t>
    <phoneticPr fontId="1"/>
  </si>
  <si>
    <t>Data Size</t>
    <phoneticPr fontId="1"/>
  </si>
  <si>
    <t>Type</t>
    <phoneticPr fontId="1"/>
  </si>
  <si>
    <t>Field Name</t>
    <phoneticPr fontId="1"/>
  </si>
  <si>
    <t>Field ID</t>
    <phoneticPr fontId="1"/>
  </si>
  <si>
    <t>INDEX</t>
    <phoneticPr fontId="1"/>
  </si>
  <si>
    <t>No.</t>
    <phoneticPr fontId="1"/>
  </si>
  <si>
    <t>Record Length(byte)</t>
    <phoneticPr fontId="1"/>
  </si>
  <si>
    <t>Data</t>
    <phoneticPr fontId="1"/>
  </si>
  <si>
    <t>■</t>
    <phoneticPr fontId="1"/>
  </si>
  <si>
    <t>Master</t>
    <phoneticPr fontId="1"/>
  </si>
  <si>
    <t>□</t>
    <phoneticPr fontId="1"/>
  </si>
  <si>
    <t>Table Type</t>
    <phoneticPr fontId="1"/>
  </si>
  <si>
    <t>SMS history</t>
    <phoneticPr fontId="1"/>
  </si>
  <si>
    <t>Table Name</t>
    <phoneticPr fontId="1"/>
  </si>
  <si>
    <t>Dynamo DB</t>
    <phoneticPr fontId="1"/>
  </si>
  <si>
    <t>DB Type</t>
    <phoneticPr fontId="1"/>
  </si>
  <si>
    <t>Table ID</t>
    <phoneticPr fontId="1"/>
  </si>
  <si>
    <t>Number</t>
    <phoneticPr fontId="1"/>
  </si>
  <si>
    <t>0：UVUN OFF（Non Activate）
1：UVUN ON（Activate）</t>
    <phoneticPr fontId="1"/>
  </si>
  <si>
    <t>UVUN activated</t>
    <phoneticPr fontId="1"/>
  </si>
  <si>
    <t>UVUN_ACTIVATED</t>
    <phoneticPr fontId="1"/>
  </si>
  <si>
    <t>VIN</t>
    <phoneticPr fontId="1"/>
  </si>
  <si>
    <t>vin</t>
    <phoneticPr fontId="1"/>
  </si>
  <si>
    <t>Data Length</t>
    <phoneticPr fontId="1"/>
  </si>
  <si>
    <t>vehicle service status</t>
    <phoneticPr fontId="1"/>
  </si>
  <si>
    <t>PackageID
18000020_SP_02：Provisioning</t>
    <phoneticPr fontId="1"/>
  </si>
  <si>
    <t>PackageID</t>
    <phoneticPr fontId="1"/>
  </si>
  <si>
    <t>PACKAGEID</t>
    <phoneticPr fontId="1"/>
  </si>
  <si>
    <t>CARRIER Linkage Error Cause</t>
    <phoneticPr fontId="1"/>
  </si>
  <si>
    <t>CARRIER_LINKAGE_ERROR_CAUSE</t>
    <phoneticPr fontId="1"/>
  </si>
  <si>
    <t>CARRIER Linkage State</t>
    <phoneticPr fontId="1"/>
  </si>
  <si>
    <t>エラー時にTRUEを設定</t>
    <rPh sb="3" eb="4">
      <t>ジ</t>
    </rPh>
    <rPh sb="10" eb="12">
      <t>セッテイ</t>
    </rPh>
    <phoneticPr fontId="1"/>
  </si>
  <si>
    <t>TCAPLinkageErrorFlag</t>
    <phoneticPr fontId="1"/>
  </si>
  <si>
    <t>TCAP_LINKAGE_ERROR_FLAG</t>
    <phoneticPr fontId="1"/>
  </si>
  <si>
    <t>Record status
0 : false (inactive, deleted)
1 ; true (active)</t>
    <phoneticPr fontId="1"/>
  </si>
  <si>
    <t>mappingActive</t>
    <phoneticPr fontId="1"/>
  </si>
  <si>
    <t>MAPPING_ACTIVE</t>
    <phoneticPr fontId="1"/>
  </si>
  <si>
    <t>Model suffix</t>
    <phoneticPr fontId="1"/>
  </si>
  <si>
    <t>modelSuffix</t>
  </si>
  <si>
    <t>MODELSUFFIX</t>
    <phoneticPr fontId="1"/>
  </si>
  <si>
    <t>Model code</t>
    <phoneticPr fontId="1"/>
  </si>
  <si>
    <t>modelCode</t>
  </si>
  <si>
    <t>MODELCODE</t>
    <phoneticPr fontId="1"/>
  </si>
  <si>
    <t>Type of Data Communication Module</t>
    <phoneticPr fontId="1"/>
  </si>
  <si>
    <t>dcmFlag</t>
  </si>
  <si>
    <t>DCMFLAG</t>
    <phoneticPr fontId="1"/>
  </si>
  <si>
    <t>Sending date &amp; time (UTC)
Format : YYYYMMDDHHMMSS</t>
    <phoneticPr fontId="1"/>
  </si>
  <si>
    <t>sendDate</t>
  </si>
  <si>
    <t>SENDDATE</t>
    <phoneticPr fontId="1"/>
  </si>
  <si>
    <t>Flag to identify whether this was rewritten
0 : false
1 : true</t>
    <phoneticPr fontId="1"/>
  </si>
  <si>
    <t>rewriteFlag</t>
  </si>
  <si>
    <t>REWRITEFLAG</t>
    <phoneticPr fontId="1"/>
  </si>
  <si>
    <t>deviceActive</t>
    <phoneticPr fontId="1"/>
  </si>
  <si>
    <t>DEVICE_ACTIVE</t>
    <phoneticPr fontId="1"/>
  </si>
  <si>
    <t>Replaced Device ID</t>
    <phoneticPr fontId="1"/>
  </si>
  <si>
    <t>replacedDevice</t>
  </si>
  <si>
    <t>REPLACEDDEVICE</t>
    <phoneticPr fontId="1"/>
  </si>
  <si>
    <t>D-TEN staff recording NG</t>
    <phoneticPr fontId="1"/>
  </si>
  <si>
    <t>NGRECBY</t>
  </si>
  <si>
    <t>NG record date &amp; time (UTC)
Format : YYYYMMDDHHMMSS</t>
    <phoneticPr fontId="1"/>
  </si>
  <si>
    <t>NGdate</t>
  </si>
  <si>
    <t>NGDATE</t>
    <phoneticPr fontId="1"/>
  </si>
  <si>
    <t>Production status</t>
    <phoneticPr fontId="1"/>
  </si>
  <si>
    <t>typeStatus</t>
  </si>
  <si>
    <t>TYPESTATUS</t>
    <phoneticPr fontId="1"/>
  </si>
  <si>
    <t>Production date &amp; time (UTC)
Format : YYYYMMDDHHMMSS</t>
    <phoneticPr fontId="1"/>
  </si>
  <si>
    <t>prodDate</t>
  </si>
  <si>
    <t>PRODDATE</t>
    <phoneticPr fontId="1"/>
  </si>
  <si>
    <t>prodStatus</t>
  </si>
  <si>
    <t>PRODSTATUS</t>
    <phoneticPr fontId="1"/>
  </si>
  <si>
    <t>International Mobile Subscriber Identity</t>
    <phoneticPr fontId="1"/>
  </si>
  <si>
    <t>IMSI</t>
  </si>
  <si>
    <t>Integrated Circuit Card Identifier</t>
    <phoneticPr fontId="1"/>
  </si>
  <si>
    <t>ICCID</t>
  </si>
  <si>
    <t>International Mobile Equipment Identity</t>
    <phoneticPr fontId="1"/>
  </si>
  <si>
    <t>IMEI</t>
  </si>
  <si>
    <t>Request_ID</t>
    <phoneticPr fontId="1"/>
  </si>
  <si>
    <t>MSISDN</t>
  </si>
  <si>
    <t>MSISDN</t>
    <phoneticPr fontId="1"/>
  </si>
  <si>
    <t>act ldcm device</t>
    <phoneticPr fontId="1"/>
  </si>
  <si>
    <t>ACT_LDCM_DEVICE</t>
    <phoneticPr fontId="1"/>
  </si>
  <si>
    <t>1.010J</t>
    <phoneticPr fontId="1"/>
  </si>
  <si>
    <t>■VEHICLE_SETTING</t>
  </si>
  <si>
    <t>GEO_FENCING_AREA_SETTINGのMapにカラム：DETECTION_FLAGを追加</t>
  </si>
  <si>
    <t>■VEHICLE_SERVICE_STATUS</t>
  </si>
  <si>
    <t>VEHICLE_SERVICE_STATUSテーブルを追加</t>
  </si>
  <si>
    <t>GEO_FENCING_ACTIVATEDを削除</t>
  </si>
  <si>
    <t>VINのData Lengthを変更</t>
  </si>
  <si>
    <t>SmartPhone IF修正履歴から</t>
    <rPh sb="13" eb="15">
      <t>シュウセイ</t>
    </rPh>
    <rPh sb="15" eb="17">
      <t>リレキ</t>
    </rPh>
    <phoneticPr fontId="1"/>
  </si>
  <si>
    <t>1.011J</t>
    <phoneticPr fontId="1"/>
  </si>
  <si>
    <t>・CUSTOMER_VEHICLE から WIFI_BOX_MOBILE_NO を削除</t>
  </si>
  <si>
    <t>・SIM_MOBILE_NO を追加</t>
  </si>
  <si>
    <t>・SMS_HISTORY の ACCESS_FLAG の取りうる値に「SMS 再送済み」追加</t>
  </si>
  <si>
    <t>・SIM_MOBILE_NUMBER の MSISDN 取得について追記</t>
  </si>
  <si>
    <t>・MSISDN の取得元を ACT_LDCM_DEVICE に変更</t>
  </si>
  <si>
    <t xml:space="preserve">  CUSTOMER_VEHICLE は使用しなくなった</t>
  </si>
  <si>
    <t>SVT ACtivate IF修正履歴から</t>
    <rPh sb="15" eb="17">
      <t>シュウセイ</t>
    </rPh>
    <rPh sb="17" eb="19">
      <t>リレキ</t>
    </rPh>
    <phoneticPr fontId="1"/>
  </si>
  <si>
    <t>1.012J</t>
    <phoneticPr fontId="1"/>
  </si>
  <si>
    <t>ACT_SIM_PACKAGE更新</t>
  </si>
  <si>
    <t>・下記のシートを追加</t>
  </si>
  <si>
    <t>ACT_TCAP_LINKAGE</t>
  </si>
  <si>
    <t>ACT_CARRIER_LINKAGE</t>
  </si>
  <si>
    <t>ACT_FDF_TCAP_LINKAGE</t>
  </si>
  <si>
    <t>ACT_B2B_VEHICLE_DELIVERY_TCAP"</t>
  </si>
  <si>
    <t>SIM ACtivate IF修正履歴から</t>
    <rPh sb="15" eb="17">
      <t>シュウセイ</t>
    </rPh>
    <rPh sb="17" eb="19">
      <t>リレキ</t>
    </rPh>
    <phoneticPr fontId="1"/>
  </si>
  <si>
    <t>1.020J</t>
    <phoneticPr fontId="1"/>
  </si>
  <si>
    <t>各社作成設計書をマージ</t>
    <rPh sb="0" eb="2">
      <t>カクシャ</t>
    </rPh>
    <rPh sb="2" eb="4">
      <t>サクセイ</t>
    </rPh>
    <rPh sb="4" eb="7">
      <t>セッケイショ</t>
    </rPh>
    <phoneticPr fontId="1"/>
  </si>
  <si>
    <t>ACCIDENT</t>
  </si>
  <si>
    <t>ACT_DELIVERY_DATE</t>
  </si>
  <si>
    <t>ACT_LDCM_DEVICE</t>
  </si>
  <si>
    <t>ACT_REQUEST</t>
  </si>
  <si>
    <t>ACT_SIM_PACKAGE</t>
  </si>
  <si>
    <t>CAN_ANALYSIS</t>
  </si>
  <si>
    <t>CAN_STRUCTURE</t>
  </si>
  <si>
    <t>COMMON_SETTING</t>
  </si>
  <si>
    <t>CUSTOMER_VEHICLE</t>
  </si>
  <si>
    <t>DEVICE_ABNORMAL</t>
  </si>
  <si>
    <t>LATEST_VEHICLE_STATUS</t>
  </si>
  <si>
    <t>OVERWRITE_SETTING</t>
  </si>
  <si>
    <t>SERVICE_CONFIGURATION</t>
  </si>
  <si>
    <t>SMS_HISTORY</t>
  </si>
  <si>
    <t>TRIP</t>
  </si>
  <si>
    <t>UPLOAD_SETTING</t>
  </si>
  <si>
    <t>VEHICLE_GROUP</t>
  </si>
  <si>
    <t>VEHICLE_MODEL_SETTING</t>
  </si>
  <si>
    <t>VEHICLE_SERVICE_STATUS</t>
  </si>
  <si>
    <t>VEHICLE_SETTING</t>
  </si>
  <si>
    <t>テーブルレイアウト</t>
    <phoneticPr fontId="1"/>
  </si>
  <si>
    <t>DETECTION_FLAG</t>
    <phoneticPr fontId="1"/>
  </si>
  <si>
    <t>Detection Flag</t>
  </si>
  <si>
    <t>Timing of notification: cross in(0), cross out(1), both(2)</t>
  </si>
  <si>
    <t>Number</t>
    <phoneticPr fontId="1"/>
  </si>
  <si>
    <r>
      <t>north is 0 dgree, clockwise</t>
    </r>
    <r>
      <rPr>
        <strike/>
        <sz val="9"/>
        <color theme="1"/>
        <rFont val="ＭＳ Ｐゴシック"/>
        <family val="3"/>
        <charset val="128"/>
      </rPr>
      <t xml:space="preserve">
</t>
    </r>
    <r>
      <rPr>
        <sz val="9"/>
        <color theme="1"/>
        <rFont val="ＭＳ Ｐゴシック"/>
        <family val="3"/>
        <charset val="128"/>
      </rPr>
      <t>Format:Decimal Integer</t>
    </r>
    <phoneticPr fontId="1"/>
  </si>
  <si>
    <t>0： Before Contract
1： B2B Service
2： B2C Service
3： B2B and B2C Service
4： Registration Package
5： Location Upload
Format:Decimal integer</t>
    <phoneticPr fontId="1"/>
  </si>
  <si>
    <r>
      <t>Threshold of G (X) value to detect sudden deceleration 
unit: 0.01 G</t>
    </r>
    <r>
      <rPr>
        <strike/>
        <sz val="9"/>
        <color theme="1"/>
        <rFont val="ＭＳ Ｐゴシック"/>
        <family val="3"/>
        <charset val="128"/>
      </rPr>
      <t xml:space="preserve">
</t>
    </r>
    <r>
      <rPr>
        <sz val="9"/>
        <color theme="1"/>
        <rFont val="ＭＳ Ｐゴシック"/>
        <family val="3"/>
        <charset val="128"/>
      </rPr>
      <t>Format:Decimal integer
※Register the setting value as an integer.</t>
    </r>
    <phoneticPr fontId="1"/>
  </si>
  <si>
    <r>
      <t>Threshold of G(X) for forward collision
unit：0.01G</t>
    </r>
    <r>
      <rPr>
        <strike/>
        <sz val="9"/>
        <color theme="1"/>
        <rFont val="ＭＳ Ｐゴシック"/>
        <family val="3"/>
        <charset val="128"/>
      </rPr>
      <t xml:space="preserve">
</t>
    </r>
    <r>
      <rPr>
        <sz val="9"/>
        <color theme="1"/>
        <rFont val="ＭＳ Ｐゴシック"/>
        <family val="3"/>
        <charset val="128"/>
      </rPr>
      <t>Format:Decimal integer
※Register the setting value as an integer.</t>
    </r>
    <phoneticPr fontId="1"/>
  </si>
  <si>
    <t>1.021J</t>
    <phoneticPr fontId="1"/>
  </si>
  <si>
    <t>DiagCAN初期化シーケンス問題対策</t>
    <rPh sb="7" eb="10">
      <t>ショキカ</t>
    </rPh>
    <rPh sb="15" eb="17">
      <t>モンダイ</t>
    </rPh>
    <rPh sb="17" eb="19">
      <t>タイサク</t>
    </rPh>
    <phoneticPr fontId="1"/>
  </si>
  <si>
    <t>・CAN_INIT_VERIFY_INFO</t>
    <phoneticPr fontId="1"/>
  </si>
  <si>
    <t>CAN_INIT_VERIFY_INFO</t>
    <phoneticPr fontId="1"/>
  </si>
  <si>
    <t>Can Init Verify Info</t>
    <phoneticPr fontId="1"/>
  </si>
  <si>
    <t>POSITION</t>
    <phoneticPr fontId="1"/>
  </si>
  <si>
    <t>TRANSMISSION_MESSAGE_ID_LIST</t>
    <phoneticPr fontId="1"/>
  </si>
  <si>
    <t>transmission message id(Decimal Integer) +Vehicle Group</t>
    <phoneticPr fontId="1"/>
  </si>
  <si>
    <t>can id with n_ta for transmission
Format:Hexadecimal uppercase</t>
    <phoneticPr fontId="1"/>
  </si>
  <si>
    <t>data position</t>
    <phoneticPr fontId="1"/>
  </si>
  <si>
    <t>"F":First, "M":Middle, "L":Last</t>
    <phoneticPr fontId="1"/>
  </si>
  <si>
    <t>transmission message id list</t>
    <phoneticPr fontId="1"/>
  </si>
  <si>
    <t>FJ</t>
    <phoneticPr fontId="1"/>
  </si>
  <si>
    <t>DeviceBroken対応に伴い下記を追加</t>
    <rPh sb="12" eb="14">
      <t>タイオウ</t>
    </rPh>
    <rPh sb="15" eb="16">
      <t>トモナ</t>
    </rPh>
    <rPh sb="17" eb="19">
      <t>カキ</t>
    </rPh>
    <rPh sb="20" eb="22">
      <t>ツイカ</t>
    </rPh>
    <phoneticPr fontId="1"/>
  </si>
  <si>
    <t>ACT_DEVICE_BROKEN_TCAP_LINKAGEシートを追加</t>
    <phoneticPr fontId="1"/>
  </si>
  <si>
    <t>ACT_LDCM_DEVICEにDELETE_FLAGを追加</t>
    <rPh sb="28" eb="30">
      <t>ツイカ</t>
    </rPh>
    <phoneticPr fontId="1"/>
  </si>
  <si>
    <t>CUSTOMER_VEHICLEにDELETE_FLAGを追加</t>
    <phoneticPr fontId="1"/>
  </si>
  <si>
    <t>ACT_DEVICE_BROKEN_CARRIR_LINKシートを追加</t>
    <phoneticPr fontId="1"/>
  </si>
  <si>
    <t>No.</t>
    <phoneticPr fontId="1"/>
  </si>
  <si>
    <t>Table ID</t>
    <phoneticPr fontId="1"/>
  </si>
  <si>
    <t>ACT_DEVICE_BROKEN_TCAP_LINKAGE_STREAM</t>
    <phoneticPr fontId="1"/>
  </si>
  <si>
    <t>DB Type</t>
    <phoneticPr fontId="1"/>
  </si>
  <si>
    <t>Dynamo DB</t>
    <phoneticPr fontId="1"/>
  </si>
  <si>
    <t>Table Name</t>
    <phoneticPr fontId="1"/>
  </si>
  <si>
    <t>act_device_broken_tcap_linkage</t>
    <phoneticPr fontId="1"/>
  </si>
  <si>
    <t>Table Type</t>
    <phoneticPr fontId="1"/>
  </si>
  <si>
    <t>□</t>
    <phoneticPr fontId="1"/>
  </si>
  <si>
    <t>Master</t>
    <phoneticPr fontId="1"/>
  </si>
  <si>
    <t>■</t>
    <phoneticPr fontId="1"/>
  </si>
  <si>
    <t>Data</t>
    <phoneticPr fontId="1"/>
  </si>
  <si>
    <t>Record Length(byte)</t>
    <phoneticPr fontId="1"/>
  </si>
  <si>
    <t>Partition
Key</t>
    <phoneticPr fontId="1"/>
  </si>
  <si>
    <t>Sort
Key</t>
    <phoneticPr fontId="1"/>
  </si>
  <si>
    <t>INDEX</t>
    <phoneticPr fontId="1"/>
  </si>
  <si>
    <t>Field ID</t>
    <phoneticPr fontId="1"/>
  </si>
  <si>
    <t>Field Name</t>
    <phoneticPr fontId="1"/>
  </si>
  <si>
    <t>Detail</t>
    <phoneticPr fontId="1"/>
  </si>
  <si>
    <t>Type</t>
    <phoneticPr fontId="1"/>
  </si>
  <si>
    <t>Data Size</t>
    <phoneticPr fontId="1"/>
  </si>
  <si>
    <t>Default</t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</si>
  <si>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</si>
  <si>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</si>
  <si>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</si>
  <si>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</si>
  <si>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Field ID Length</t>
    <phoneticPr fontId="1"/>
  </si>
  <si>
    <t>Regulation Length</t>
    <phoneticPr fontId="1"/>
  </si>
  <si>
    <t>Element count</t>
    <phoneticPr fontId="1"/>
  </si>
  <si>
    <t>Size</t>
    <phoneticPr fontId="1"/>
  </si>
  <si>
    <t>REQUEST_ID</t>
    <phoneticPr fontId="1"/>
  </si>
  <si>
    <t>RequestID</t>
    <phoneticPr fontId="1"/>
  </si>
  <si>
    <t>String</t>
    <phoneticPr fontId="1"/>
  </si>
  <si>
    <t>DEVICE_ID</t>
    <phoneticPr fontId="1"/>
  </si>
  <si>
    <t>DeviceID</t>
    <phoneticPr fontId="1"/>
  </si>
  <si>
    <t>DeviceID</t>
  </si>
  <si>
    <t>CREATED_AT</t>
    <phoneticPr fontId="1"/>
  </si>
  <si>
    <t>CreatedAt</t>
    <phoneticPr fontId="1"/>
  </si>
  <si>
    <t>String</t>
    <phoneticPr fontId="1"/>
  </si>
  <si>
    <t>UPDATED_AT</t>
    <phoneticPr fontId="1"/>
  </si>
  <si>
    <t>UpdatedAｔ</t>
    <phoneticPr fontId="1"/>
  </si>
  <si>
    <t>ACT_DEVICE_BROKEN_CARRIER_LINKAGE</t>
    <phoneticPr fontId="1"/>
  </si>
  <si>
    <t>act_device_broken_carrier_linkage</t>
    <phoneticPr fontId="1"/>
  </si>
  <si>
    <t>b</t>
    <phoneticPr fontId="1"/>
  </si>
  <si>
    <t>c</t>
    <phoneticPr fontId="1"/>
  </si>
  <si>
    <t>d</t>
    <phoneticPr fontId="1"/>
  </si>
  <si>
    <t>Field ID Length</t>
    <phoneticPr fontId="1"/>
  </si>
  <si>
    <t>Regulation Length</t>
    <phoneticPr fontId="1"/>
  </si>
  <si>
    <t>Element count</t>
    <phoneticPr fontId="1"/>
  </si>
  <si>
    <t>Size</t>
    <phoneticPr fontId="1"/>
  </si>
  <si>
    <t>REQUEST_ID</t>
    <phoneticPr fontId="1"/>
  </si>
  <si>
    <t>RequestID</t>
    <phoneticPr fontId="1"/>
  </si>
  <si>
    <t>String</t>
    <phoneticPr fontId="1"/>
  </si>
  <si>
    <t>CREATED_AT</t>
    <phoneticPr fontId="1"/>
  </si>
  <si>
    <t>CreatedAt</t>
    <phoneticPr fontId="1"/>
  </si>
  <si>
    <t>UPDATED_AT</t>
    <phoneticPr fontId="1"/>
  </si>
  <si>
    <t>UpdatedAｔ</t>
    <phoneticPr fontId="1"/>
  </si>
  <si>
    <t>DELETE_FLAG</t>
    <phoneticPr fontId="1"/>
  </si>
  <si>
    <t>DeviceBroken時に故障したDeviceIDにTRUEを設定する
0：未故障
1：故障済</t>
    <rPh sb="12" eb="13">
      <t>ジ</t>
    </rPh>
    <rPh sb="14" eb="16">
      <t>コショウ</t>
    </rPh>
    <rPh sb="32" eb="34">
      <t>セッテイ</t>
    </rPh>
    <phoneticPr fontId="1"/>
  </si>
  <si>
    <t>Number</t>
    <phoneticPr fontId="1"/>
  </si>
  <si>
    <t>DeviceBroken時に故障したDeviceIDに1（故障済）を設定する
0：未故障
1：故障済</t>
    <rPh sb="12" eb="13">
      <t>ジ</t>
    </rPh>
    <rPh sb="14" eb="16">
      <t>コショウ</t>
    </rPh>
    <rPh sb="29" eb="31">
      <t>コショウ</t>
    </rPh>
    <rPh sb="31" eb="32">
      <t>ズ</t>
    </rPh>
    <rPh sb="34" eb="36">
      <t>セッテイ</t>
    </rPh>
    <rPh sb="41" eb="42">
      <t>ミ</t>
    </rPh>
    <phoneticPr fontId="1"/>
  </si>
  <si>
    <t>ACT_DEVICE_BROKEN_TCAP_LINKAGE</t>
    <phoneticPr fontId="1"/>
  </si>
  <si>
    <t>ACT_DEVICE_BROKEN_CARRIER_LINKAGE</t>
    <phoneticPr fontId="1"/>
  </si>
  <si>
    <t>1.022J</t>
    <phoneticPr fontId="1"/>
  </si>
  <si>
    <t>1.023J</t>
    <phoneticPr fontId="1"/>
  </si>
  <si>
    <t>UIO対応に伴い下記を追加</t>
    <rPh sb="3" eb="5">
      <t>タイオウ</t>
    </rPh>
    <rPh sb="6" eb="7">
      <t>トモナ</t>
    </rPh>
    <rPh sb="8" eb="10">
      <t>カキ</t>
    </rPh>
    <rPh sb="11" eb="13">
      <t>ツイカ</t>
    </rPh>
    <phoneticPr fontId="1"/>
  </si>
  <si>
    <t>P : Provisioning  
R : Register 
C : Commercial</t>
    <phoneticPr fontId="1"/>
  </si>
  <si>
    <t>SIMPACKAGE</t>
    <phoneticPr fontId="1"/>
  </si>
  <si>
    <t>ACT_B2C_VEHICLE_DELIVERY_TCAP_LINKAGE</t>
    <phoneticPr fontId="1"/>
  </si>
  <si>
    <t>ACT_STATUS_SIM_ADH_LINKAGE</t>
    <phoneticPr fontId="1"/>
  </si>
  <si>
    <t>act b2c vehicle delivery tcap linkage</t>
    <phoneticPr fontId="1"/>
  </si>
  <si>
    <t>ACT_LDCM_DEVICEにDATAHUB_LINKAGE_STATE、SIMPACKAGEを追加</t>
    <rPh sb="49" eb="51">
      <t>ツイカ</t>
    </rPh>
    <phoneticPr fontId="1"/>
  </si>
  <si>
    <t>0：依頼無し
1：ユーザ
2：システム</t>
    <phoneticPr fontId="1"/>
  </si>
  <si>
    <t>1.024J</t>
    <phoneticPr fontId="1"/>
  </si>
  <si>
    <t>SMS_HISTORY</t>
    <phoneticPr fontId="1"/>
  </si>
  <si>
    <t xml:space="preserve">  ACCESS_FLAG の取りうる値を追加</t>
    <rPh sb="15" eb="16">
      <t>ト</t>
    </rPh>
    <rPh sb="19" eb="20">
      <t>アタイ</t>
    </rPh>
    <rPh sb="21" eb="23">
      <t>ツイカ</t>
    </rPh>
    <phoneticPr fontId="1"/>
  </si>
  <si>
    <t>TRANSITION_MODE_REQUEST</t>
    <phoneticPr fontId="1"/>
  </si>
  <si>
    <t>Transition mode request</t>
    <phoneticPr fontId="1"/>
  </si>
  <si>
    <t xml:space="preserve">  TRANSITION_MODE_REQUEST を追加</t>
    <rPh sb="27" eb="29">
      <t>ツイカ</t>
    </rPh>
    <phoneticPr fontId="1"/>
  </si>
  <si>
    <t>Tracking Mode Monitoring</t>
    <phoneticPr fontId="1"/>
  </si>
  <si>
    <t>Time-out time during the trucking mode
Unit:1 minute</t>
    <phoneticPr fontId="1"/>
  </si>
  <si>
    <t>Tracking Mode Timeout</t>
    <phoneticPr fontId="1"/>
  </si>
  <si>
    <t>登録日時
（UTC Unix時間（秒））</t>
    <rPh sb="0" eb="2">
      <t>トウロク</t>
    </rPh>
    <rPh sb="2" eb="4">
      <t>ニチジ</t>
    </rPh>
    <phoneticPr fontId="1"/>
  </si>
  <si>
    <t>TRACKING_MODE_MONITORING追加</t>
    <rPh sb="24" eb="26">
      <t>ツイカ</t>
    </rPh>
    <phoneticPr fontId="1"/>
  </si>
  <si>
    <t>TRACKING_MODE_MONITORING</t>
    <phoneticPr fontId="1"/>
  </si>
  <si>
    <t>G Fleet Accumulation Data</t>
    <phoneticPr fontId="1"/>
  </si>
  <si>
    <t>ID</t>
    <phoneticPr fontId="1"/>
  </si>
  <si>
    <t>G Fleet Linkage Flag</t>
    <phoneticPr fontId="1"/>
  </si>
  <si>
    <t>G_FLEET_LINKAGE_FLAG</t>
    <phoneticPr fontId="1"/>
  </si>
  <si>
    <t>VEHICLE_RECORD</t>
    <phoneticPr fontId="1"/>
  </si>
  <si>
    <t>車載機からのリクエストをJSON形式で格納</t>
    <rPh sb="0" eb="3">
      <t>シャサイキ</t>
    </rPh>
    <rPh sb="16" eb="18">
      <t>ケイシキ</t>
    </rPh>
    <rPh sb="19" eb="21">
      <t>カクノウ</t>
    </rPh>
    <phoneticPr fontId="1"/>
  </si>
  <si>
    <t>Vehicle Record</t>
    <phoneticPr fontId="1"/>
  </si>
  <si>
    <t>登録日時
Format : YYYYMMDDHHMMSS（UTC)</t>
    <rPh sb="0" eb="2">
      <t>トウロク</t>
    </rPh>
    <rPh sb="2" eb="4">
      <t>ニチジ</t>
    </rPh>
    <phoneticPr fontId="1"/>
  </si>
  <si>
    <t>1.025J</t>
    <phoneticPr fontId="1"/>
  </si>
  <si>
    <t>G_FLEET_ACCUMULATION_DATA</t>
    <phoneticPr fontId="1"/>
  </si>
  <si>
    <t>G_FLEET_ACCUMULATION_DATAを追加</t>
    <rPh sb="26" eb="28">
      <t>ツイカ</t>
    </rPh>
    <phoneticPr fontId="1"/>
  </si>
  <si>
    <t>G-Fleet連携フラグ
2：連携済み
1：処理中
0：未連携</t>
    <rPh sb="7" eb="9">
      <t>レンケイ</t>
    </rPh>
    <rPh sb="15" eb="18">
      <t>レンケイズ</t>
    </rPh>
    <rPh sb="22" eb="25">
      <t>ショリチュウ</t>
    </rPh>
    <rPh sb="28" eb="31">
      <t>ミレンケイ</t>
    </rPh>
    <phoneticPr fontId="1"/>
  </si>
  <si>
    <t>basic design : functional specification document</t>
    <phoneticPr fontId="1"/>
  </si>
  <si>
    <t>Category1</t>
    <phoneticPr fontId="1"/>
  </si>
  <si>
    <t>Category2</t>
    <phoneticPr fontId="1"/>
  </si>
  <si>
    <t>Category3</t>
    <phoneticPr fontId="1"/>
  </si>
  <si>
    <t>Page</t>
    <phoneticPr fontId="1"/>
  </si>
  <si>
    <t>Document ID</t>
    <phoneticPr fontId="1"/>
  </si>
  <si>
    <t>029001</t>
    <phoneticPr fontId="1"/>
  </si>
  <si>
    <t>ThaiL-DCM Center</t>
    <phoneticPr fontId="1"/>
  </si>
  <si>
    <t>Common</t>
    <phoneticPr fontId="1"/>
  </si>
  <si>
    <t>Database</t>
    <phoneticPr fontId="1"/>
  </si>
  <si>
    <t>REQUEST_TYPE</t>
    <phoneticPr fontId="63"/>
  </si>
  <si>
    <t>Request Type</t>
    <phoneticPr fontId="63"/>
  </si>
  <si>
    <t>REQUEST_CONTENTS</t>
    <phoneticPr fontId="1"/>
  </si>
  <si>
    <t>Request Contents</t>
    <phoneticPr fontId="63"/>
  </si>
  <si>
    <t>特殊モード遷移確認 IF、WiFi hotspot設定更新 IF、 簡易イモビ要求確認 IF アクセス有無
（0: アクセスなし/1: アクセスあり/2: SMS 再送済み/3: 再送期間超過/4：再送不要）</t>
    <phoneticPr fontId="1"/>
  </si>
  <si>
    <t>要求種別
1：特殊モード遷移・設定値更新要求
2：WiFi hotspot設定更新要求
3：簡易イモビ要求</t>
    <rPh sb="0" eb="4">
      <t>ヨウキュウシュベツ</t>
    </rPh>
    <phoneticPr fontId="63"/>
  </si>
  <si>
    <t>TIMESTAMP_SEQUENCE_NO</t>
    <phoneticPr fontId="63"/>
  </si>
  <si>
    <t>OTP</t>
    <phoneticPr fontId="63"/>
  </si>
  <si>
    <t>REQUEST_CONTENTS</t>
    <phoneticPr fontId="63"/>
  </si>
  <si>
    <t>Timestamp AND Sequence No</t>
    <phoneticPr fontId="63"/>
  </si>
  <si>
    <t>One Time Password</t>
    <phoneticPr fontId="63"/>
  </si>
  <si>
    <t>One Time Password
カンマ区切りで設定（10進数）
0～255</t>
    <rPh sb="21" eb="23">
      <t>クギ</t>
    </rPh>
    <rPh sb="25" eb="27">
      <t>セッテイ</t>
    </rPh>
    <rPh sb="30" eb="32">
      <t>シンスウ</t>
    </rPh>
    <phoneticPr fontId="63"/>
  </si>
  <si>
    <t>特殊モード遷移確認 IF への最終アクセス日時（UTC Unix時間（秒））
Format:Decimal Integer</t>
    <phoneticPr fontId="1"/>
  </si>
  <si>
    <t>要求種別
1：トラッキングモード開始要求
2：トラッキングモード終了要求
3：メンテナンスモード開始要求
4：メンテナンスモード終了要求
5：設定値更新要求</t>
    <rPh sb="0" eb="4">
      <t>ヨウキュウシュベツ</t>
    </rPh>
    <rPh sb="16" eb="18">
      <t>カイシ</t>
    </rPh>
    <rPh sb="18" eb="20">
      <t>ヨウキュウ</t>
    </rPh>
    <rPh sb="32" eb="34">
      <t>シュウリョウ</t>
    </rPh>
    <rPh sb="34" eb="36">
      <t>ヨウキュウ</t>
    </rPh>
    <rPh sb="48" eb="50">
      <t>カイシ</t>
    </rPh>
    <rPh sb="50" eb="52">
      <t>ヨウキュウ</t>
    </rPh>
    <rPh sb="64" eb="66">
      <t>シュウリョウ</t>
    </rPh>
    <rPh sb="66" eb="68">
      <t>ヨウキュウ</t>
    </rPh>
    <rPh sb="71" eb="73">
      <t>セッテイ</t>
    </rPh>
    <rPh sb="73" eb="74">
      <t>チ</t>
    </rPh>
    <rPh sb="74" eb="76">
      <t>コウシン</t>
    </rPh>
    <rPh sb="76" eb="78">
      <t>ヨウキュウ</t>
    </rPh>
    <phoneticPr fontId="63"/>
  </si>
  <si>
    <t>SMS Status WIFI</t>
    <phoneticPr fontId="1"/>
  </si>
  <si>
    <t>SMS Status SVT</t>
    <phoneticPr fontId="1"/>
  </si>
  <si>
    <t>要求内容
1：WiFi hotspot 設定更新要求</t>
    <phoneticPr fontId="63"/>
  </si>
  <si>
    <t>WiFi hotspot設定更新 IF への最終アクセス日時（UTC Unix時間（秒））
Format:Decimal Integer</t>
    <phoneticPr fontId="1"/>
  </si>
  <si>
    <t>SMS Status Immobi</t>
    <phoneticPr fontId="1"/>
  </si>
  <si>
    <t>簡易イモビ要求確認 IF への最終アクセス日時（UTC Unix時間（秒））
Format:Decimal Integer</t>
    <phoneticPr fontId="1"/>
  </si>
  <si>
    <t>SMS_STATUS_SVT</t>
    <phoneticPr fontId="1"/>
  </si>
  <si>
    <t>SMS_STATUS_WIFI</t>
    <phoneticPr fontId="1"/>
  </si>
  <si>
    <t>SMS_STATUS_IMMOBI</t>
    <phoneticPr fontId="1"/>
  </si>
  <si>
    <t>1.026J</t>
    <phoneticPr fontId="1"/>
  </si>
  <si>
    <t>LDCM改対応に伴い下記テーブルを追加</t>
    <rPh sb="4" eb="5">
      <t>カイ</t>
    </rPh>
    <rPh sb="5" eb="7">
      <t>タイオウ</t>
    </rPh>
    <rPh sb="8" eb="9">
      <t>トモナ</t>
    </rPh>
    <rPh sb="10" eb="12">
      <t>カキ</t>
    </rPh>
    <rPh sb="17" eb="19">
      <t>ツイカ</t>
    </rPh>
    <phoneticPr fontId="1"/>
  </si>
  <si>
    <t>SMS_HISTORYに下記の項目を追加</t>
    <rPh sb="12" eb="14">
      <t>カキ</t>
    </rPh>
    <rPh sb="15" eb="17">
      <t>コウモク</t>
    </rPh>
    <rPh sb="18" eb="20">
      <t>ツイカ</t>
    </rPh>
    <phoneticPr fontId="1"/>
  </si>
  <si>
    <t>REQUEST_TYPE</t>
  </si>
  <si>
    <t>REQUEST_CONTENTS</t>
  </si>
  <si>
    <t>要求内容
0：簡易イモビ OFF
1：簡易イモビON</t>
    <phoneticPr fontId="63"/>
  </si>
  <si>
    <t>要求内容
■特殊モード遷移・設定値更新要求
1：トラッキングモード開始要求
2：トラッキングモード終了要求
3：メンテナンスモード開始要求
4：メンテナンスモード終了要求
5：設定値更新要求
■WiFi hotspot設定更新要求
1：WiFi hotspot 設定更新要求
■簡易イモビ要求
0：簡易イモビ OFF
1：簡易イモビON</t>
    <phoneticPr fontId="63"/>
  </si>
  <si>
    <t>Format: &lt;Timestamp&gt;&lt;SequenceNo&gt;
  Timestamp: YYYYMMDDHHMMSS（UTC)
  SequenceNo: 0x000001 - 0xFFFFFE (1 - 16,777,214)
Sample:
2022091310203000000001</t>
    <phoneticPr fontId="1"/>
  </si>
  <si>
    <t>DELETE_FLAG</t>
  </si>
  <si>
    <t>IG-ON TimeStamp + IG-OFF TimeStamp
YYYYMMDDHHMMSSYYYYMMDDHHMMSS</t>
  </si>
  <si>
    <t>TRANSITION_TARGET_MODE_DISPLAY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</si>
</sst>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&quot;¥&quot;#,##0_);[Red]\(&quot;¥&quot;#,##0\)"/>
    <numFmt numFmtId="165" formatCode="#,##0_ "/>
    <numFmt numFmtId="166" formatCode="#,##0;\-#,##0;&quot;-&quot;"/>
    <numFmt numFmtId="167" formatCode="&quot;¥&quot;#,##0.00;[Red]&quot;¥&quot;&quot;¥&quot;&quot;¥&quot;\-#,##0.00"/>
    <numFmt numFmtId="168" formatCode="0.E+00"/>
  </numFmts>
  <fonts count="64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0.5"/>
      <name val="ＭＳ Ｐゴシック"/>
      <family val="3"/>
      <charset val="128"/>
    </font>
    <font>
      <sz val="9"/>
      <name val="ＭＳ Ｐゴシック"/>
      <family val="3"/>
      <charset val="128"/>
    </font>
    <font>
      <sz val="10"/>
      <color indexed="8"/>
      <name val="Arial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sz val="11"/>
      <name val="ＭＳ ゴシック"/>
      <family val="3"/>
      <charset val="128"/>
    </font>
    <font>
      <sz val="10"/>
      <name val="Arial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22"/>
      <name val="ＭＳ 明朝"/>
      <family val="1"/>
      <charset val="128"/>
    </font>
    <font>
      <sz val="9"/>
      <color indexed="8"/>
      <name val="ＭＳ Ｐゴシック"/>
      <family val="3"/>
      <charset val="128"/>
    </font>
    <font>
      <strike/>
      <sz val="10.5"/>
      <name val="ＭＳ Ｐゴシック"/>
      <family val="3"/>
      <charset val="128"/>
    </font>
    <font>
      <sz val="10"/>
      <name val="MS Sans Serif"/>
      <family val="2"/>
    </font>
    <font>
      <b/>
      <sz val="10"/>
      <color indexed="8"/>
      <name val="ＭＳ Ｐゴシック"/>
      <family val="3"/>
      <charset val="128"/>
    </font>
    <font>
      <sz val="6"/>
      <color indexed="8"/>
      <name val="ＭＳ Ｐゴシック"/>
      <family val="3"/>
      <charset val="128"/>
    </font>
    <font>
      <b/>
      <sz val="20"/>
      <color indexed="10"/>
      <name val="ＭＳ Ｐゴシック"/>
      <family val="3"/>
      <charset val="128"/>
    </font>
    <font>
      <sz val="20"/>
      <color indexed="10"/>
      <name val="ＭＳ Ｐゴシック"/>
      <family val="3"/>
      <charset val="128"/>
    </font>
    <font>
      <b/>
      <sz val="36"/>
      <color indexed="8"/>
      <name val="ＭＳ Ｐゴシック"/>
      <family val="3"/>
      <charset val="128"/>
    </font>
    <font>
      <b/>
      <sz val="26"/>
      <color indexed="8"/>
      <name val="ＭＳ Ｐゴシック"/>
      <family val="3"/>
      <charset val="128"/>
    </font>
    <font>
      <sz val="24"/>
      <color indexed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b/>
      <sz val="34"/>
      <name val="ＭＳ Ｐゴシック"/>
      <family val="3"/>
      <charset val="128"/>
    </font>
    <font>
      <b/>
      <sz val="30"/>
      <name val="ＭＳ Ｐゴシック"/>
      <family val="3"/>
      <charset val="128"/>
    </font>
    <font>
      <b/>
      <sz val="26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9"/>
      <color rgb="FFFF0000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trike/>
      <sz val="9"/>
      <color theme="1"/>
      <name val="ＭＳ Ｐゴシック"/>
      <family val="3"/>
      <charset val="128"/>
    </font>
    <font>
      <sz val="11"/>
      <name val="HGS創英角ｺﾞｼｯｸUB"/>
      <family val="3"/>
      <charset val="128"/>
    </font>
    <font>
      <sz val="6"/>
      <name val="Calibri"/>
      <family val="2"/>
      <charset val="128"/>
      <scheme val="minor"/>
    </font>
    <font>
      <strike/>
      <sz val="9"/>
      <name val="ＭＳ Ｐゴシック"/>
      <family val="3"/>
      <charset val="128"/>
    </font>
    <font>
      <b/>
      <strike/>
      <sz val="10"/>
      <name val="ＭＳ Ｐゴシック"/>
      <family val="3"/>
      <charset val="128"/>
    </font>
    <font>
      <b/>
      <strike/>
      <sz val="8"/>
      <name val="ＭＳ Ｐゴシック"/>
      <family val="3"/>
      <charset val="128"/>
    </font>
    <font>
      <strike/>
      <sz val="10"/>
      <name val="ＭＳ Ｐゴシック"/>
      <family val="3"/>
      <charset val="128"/>
    </font>
    <font>
      <strike/>
      <sz val="8"/>
      <name val="ＭＳ Ｐゴシック"/>
      <family val="3"/>
      <charset val="128"/>
    </font>
    <font>
      <b/>
      <strike/>
      <sz val="12"/>
      <name val="ＭＳ Ｐゴシック"/>
      <family val="3"/>
      <charset val="128"/>
    </font>
    <font>
      <b/>
      <strike/>
      <sz val="9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  <font>
      <b/>
      <sz val="8"/>
      <color theme="1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0.5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b/>
      <sz val="10.5"/>
      <color theme="1"/>
      <name val="ＭＳ Ｐゴシック"/>
      <family val="3"/>
      <charset val="128"/>
    </font>
    <font>
      <sz val="7"/>
      <color theme="1"/>
      <name val="ＭＳ Ｐゴシック"/>
      <family val="3"/>
      <charset val="128"/>
    </font>
    <font>
      <sz val="6"/>
      <color theme="1"/>
      <name val="ＭＳ Ｐゴシック"/>
      <family val="3"/>
      <charset val="128"/>
    </font>
    <font>
      <sz val="20"/>
      <color theme="1"/>
      <name val="ＭＳ Ｐゴシック"/>
      <family val="3"/>
      <charset val="128"/>
    </font>
    <font>
      <sz val="36"/>
      <color theme="1"/>
      <name val="ＭＳ Ｐゴシック"/>
      <family val="3"/>
      <charset val="128"/>
    </font>
    <font>
      <sz val="28"/>
      <color theme="1"/>
      <name val="ＭＳ Ｐゴシック"/>
      <family val="3"/>
      <charset val="128"/>
    </font>
    <font>
      <sz val="24"/>
      <color theme="1"/>
      <name val="ＭＳ Ｐゴシック"/>
      <family val="3"/>
      <charset val="128"/>
    </font>
    <font>
      <b/>
      <sz val="10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0.5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6"/>
      <name val="Calibri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2"/>
      </patternFill>
    </fill>
    <fill>
      <patternFill patternType="solid">
        <fgColor theme="0" tint="-0.3499862666707357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9">
    <xf numFmtId="0" fontId="0" fillId="0" borderId="0">
      <alignment vertical="center"/>
    </xf>
    <xf numFmtId="49" fontId="4" fillId="2" borderId="1" applyNumberFormat="0" applyFont="0" applyBorder="0" applyAlignment="0" applyProtection="0">
      <alignment vertical="top"/>
    </xf>
    <xf numFmtId="0" fontId="4" fillId="2" borderId="2" applyNumberFormat="0" applyFont="0" applyBorder="0" applyAlignment="0" applyProtection="0">
      <alignment horizontal="right" vertical="center"/>
    </xf>
    <xf numFmtId="166" fontId="6" fillId="0" borderId="0" applyFill="0" applyBorder="0" applyAlignment="0"/>
    <xf numFmtId="0" fontId="7" fillId="0" borderId="0">
      <alignment horizontal="left"/>
    </xf>
    <xf numFmtId="38" fontId="8" fillId="3" borderId="0" applyNumberFormat="0" applyBorder="0" applyAlignment="0" applyProtection="0"/>
    <xf numFmtId="0" fontId="9" fillId="0" borderId="3" applyNumberFormat="0" applyAlignment="0" applyProtection="0">
      <alignment horizontal="left" vertical="center"/>
    </xf>
    <xf numFmtId="0" fontId="9" fillId="0" borderId="4">
      <alignment horizontal="left" vertical="center"/>
    </xf>
    <xf numFmtId="10" fontId="8" fillId="4" borderId="5" applyNumberFormat="0" applyBorder="0" applyAlignment="0" applyProtection="0"/>
    <xf numFmtId="0" fontId="10" fillId="5" borderId="6" applyNumberFormat="0" applyFont="0" applyProtection="0">
      <alignment vertical="top" wrapText="1"/>
    </xf>
    <xf numFmtId="167" fontId="2" fillId="0" borderId="0"/>
    <xf numFmtId="10" fontId="11" fillId="0" borderId="0" applyFont="0" applyFill="0" applyBorder="0" applyAlignment="0" applyProtection="0"/>
    <xf numFmtId="4" fontId="7" fillId="0" borderId="0">
      <alignment horizontal="right"/>
    </xf>
    <xf numFmtId="4" fontId="12" fillId="0" borderId="0">
      <alignment horizontal="right"/>
    </xf>
    <xf numFmtId="0" fontId="13" fillId="0" borderId="0">
      <alignment horizontal="left"/>
    </xf>
    <xf numFmtId="0" fontId="14" fillId="0" borderId="0">
      <alignment horizontal="center"/>
    </xf>
    <xf numFmtId="0" fontId="15" fillId="0" borderId="0">
      <alignment vertical="center"/>
    </xf>
    <xf numFmtId="0" fontId="2" fillId="0" borderId="7"/>
    <xf numFmtId="43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7" fillId="6" borderId="5" applyNumberFormat="0" applyFont="0" applyBorder="0" applyAlignment="0" applyProtection="0">
      <alignment horizontal="right" vertical="center"/>
    </xf>
    <xf numFmtId="8" fontId="18" fillId="0" borderId="0" applyFont="0" applyFill="0" applyBorder="0" applyAlignment="0" applyProtection="0"/>
    <xf numFmtId="6" fontId="18" fillId="0" borderId="0" applyFont="0" applyFill="0" applyBorder="0" applyAlignment="0" applyProtection="0"/>
    <xf numFmtId="164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9" borderId="0" applyNumberFormat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0" fontId="35" fillId="0" borderId="0"/>
  </cellStyleXfs>
  <cellXfs count="1247">
    <xf numFmtId="0" fontId="0" fillId="0" borderId="0" xfId="0">
      <alignment vertical="center"/>
    </xf>
    <xf numFmtId="0" fontId="3" fillId="0" borderId="0" xfId="33" applyFont="1">
      <alignment vertical="center"/>
    </xf>
    <xf numFmtId="0" fontId="3" fillId="0" borderId="0" xfId="33" applyFont="1" applyAlignment="1">
      <alignment horizontal="left" vertical="center"/>
    </xf>
    <xf numFmtId="0" fontId="3" fillId="0" borderId="0" xfId="33" applyFont="1" applyAlignment="1">
      <alignment horizontal="center" vertical="center"/>
    </xf>
    <xf numFmtId="0" fontId="16" fillId="0" borderId="0" xfId="0" applyFont="1" applyAlignment="1"/>
    <xf numFmtId="0" fontId="20" fillId="0" borderId="0" xfId="0" applyFont="1" applyAlignment="1">
      <alignment horizontal="center"/>
    </xf>
    <xf numFmtId="0" fontId="20" fillId="0" borderId="8" xfId="0" applyFont="1" applyBorder="1" applyAlignment="1">
      <alignment horizontal="center"/>
    </xf>
    <xf numFmtId="0" fontId="16" fillId="0" borderId="9" xfId="0" applyFont="1" applyBorder="1" applyAlignment="1"/>
    <xf numFmtId="0" fontId="16" fillId="0" borderId="10" xfId="0" applyFont="1" applyBorder="1" applyAlignment="1"/>
    <xf numFmtId="0" fontId="20" fillId="0" borderId="11" xfId="0" applyFont="1" applyBorder="1" applyAlignment="1">
      <alignment horizontal="center"/>
    </xf>
    <xf numFmtId="0" fontId="16" fillId="0" borderId="0" xfId="0" applyFont="1" applyBorder="1" applyAlignment="1"/>
    <xf numFmtId="0" fontId="21" fillId="0" borderId="0" xfId="0" applyFont="1" applyBorder="1" applyAlignment="1">
      <alignment vertical="center" wrapText="1"/>
    </xf>
    <xf numFmtId="0" fontId="16" fillId="0" borderId="12" xfId="0" applyFont="1" applyBorder="1" applyAlignment="1"/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vertical="center"/>
    </xf>
    <xf numFmtId="0" fontId="20" fillId="0" borderId="15" xfId="0" applyFont="1" applyBorder="1" applyAlignment="1">
      <alignment horizontal="center"/>
    </xf>
    <xf numFmtId="0" fontId="16" fillId="0" borderId="17" xfId="0" applyFont="1" applyBorder="1" applyAlignment="1"/>
    <xf numFmtId="0" fontId="16" fillId="0" borderId="18" xfId="0" applyFont="1" applyBorder="1" applyAlignment="1"/>
    <xf numFmtId="0" fontId="23" fillId="0" borderId="0" xfId="0" applyFont="1" applyBorder="1" applyAlignment="1">
      <alignment vertical="center"/>
    </xf>
    <xf numFmtId="0" fontId="29" fillId="0" borderId="0" xfId="0" applyFont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0" borderId="13" xfId="31" applyNumberFormat="1" applyFont="1" applyFill="1" applyBorder="1" applyAlignment="1">
      <alignment vertical="center"/>
    </xf>
    <xf numFmtId="0" fontId="5" fillId="0" borderId="0" xfId="33" applyFont="1">
      <alignment vertical="center"/>
    </xf>
    <xf numFmtId="0" fontId="5" fillId="0" borderId="0" xfId="33" applyFont="1" applyAlignment="1">
      <alignment horizontal="left" vertical="center"/>
    </xf>
    <xf numFmtId="0" fontId="3" fillId="0" borderId="0" xfId="33" applyFont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7" borderId="13" xfId="31" applyNumberFormat="1" applyFont="1" applyFill="1" applyBorder="1" applyAlignment="1">
      <alignment vertical="center"/>
    </xf>
    <xf numFmtId="0" fontId="3" fillId="10" borderId="0" xfId="33" applyFont="1" applyFill="1">
      <alignment vertical="center"/>
    </xf>
    <xf numFmtId="0" fontId="3" fillId="10" borderId="0" xfId="33" applyFont="1" applyFill="1" applyAlignment="1">
      <alignment horizontal="left" vertical="center"/>
    </xf>
    <xf numFmtId="0" fontId="3" fillId="10" borderId="0" xfId="33" applyFont="1" applyFill="1" applyAlignment="1">
      <alignment horizontal="center" vertical="center"/>
    </xf>
    <xf numFmtId="0" fontId="39" fillId="10" borderId="0" xfId="35" applyFont="1" applyFill="1" applyBorder="1" applyAlignment="1">
      <alignment vertical="center"/>
    </xf>
    <xf numFmtId="0" fontId="41" fillId="10" borderId="0" xfId="35" applyFont="1" applyFill="1" applyBorder="1" applyAlignment="1">
      <alignment vertical="center"/>
    </xf>
    <xf numFmtId="0" fontId="40" fillId="10" borderId="0" xfId="33" applyFont="1" applyFill="1">
      <alignment vertical="center"/>
    </xf>
    <xf numFmtId="0" fontId="41" fillId="10" borderId="0" xfId="33" applyFont="1" applyFill="1">
      <alignment vertical="center"/>
    </xf>
    <xf numFmtId="0" fontId="40" fillId="10" borderId="0" xfId="33" applyFont="1" applyFill="1" applyAlignment="1">
      <alignment horizontal="left" vertical="center"/>
    </xf>
    <xf numFmtId="0" fontId="3" fillId="10" borderId="0" xfId="33" applyFont="1" applyFill="1" applyAlignment="1">
      <alignment vertical="center"/>
    </xf>
    <xf numFmtId="0" fontId="38" fillId="10" borderId="8" xfId="28" applyFont="1" applyFill="1" applyBorder="1" applyAlignment="1">
      <alignment vertical="center"/>
    </xf>
    <xf numFmtId="0" fontId="40" fillId="10" borderId="9" xfId="28" applyFont="1" applyFill="1" applyBorder="1" applyAlignment="1">
      <alignment vertical="center"/>
    </xf>
    <xf numFmtId="49" fontId="40" fillId="10" borderId="9" xfId="33" applyNumberFormat="1" applyFont="1" applyFill="1" applyBorder="1" applyAlignment="1">
      <alignment vertical="center"/>
    </xf>
    <xf numFmtId="49" fontId="3" fillId="10" borderId="9" xfId="33" applyNumberFormat="1" applyFont="1" applyFill="1" applyBorder="1" applyAlignment="1">
      <alignment vertical="center"/>
    </xf>
    <xf numFmtId="49" fontId="3" fillId="10" borderId="10" xfId="33" applyNumberFormat="1" applyFont="1" applyFill="1" applyBorder="1" applyAlignment="1">
      <alignment vertical="center"/>
    </xf>
    <xf numFmtId="0" fontId="38" fillId="10" borderId="11" xfId="28" applyFont="1" applyFill="1" applyBorder="1" applyAlignment="1">
      <alignment vertical="center"/>
    </xf>
    <xf numFmtId="0" fontId="42" fillId="10" borderId="0" xfId="31" applyNumberFormat="1" applyFont="1" applyFill="1" applyBorder="1" applyAlignment="1">
      <alignment vertical="center"/>
    </xf>
    <xf numFmtId="0" fontId="40" fillId="10" borderId="0" xfId="31" quotePrefix="1" applyNumberFormat="1" applyFont="1" applyFill="1" applyBorder="1" applyAlignment="1">
      <alignment vertical="center"/>
    </xf>
    <xf numFmtId="0" fontId="40" fillId="10" borderId="0" xfId="31" applyNumberFormat="1" applyFont="1" applyFill="1" applyBorder="1" applyAlignment="1">
      <alignment vertical="center"/>
    </xf>
    <xf numFmtId="0" fontId="40" fillId="10" borderId="0" xfId="31" applyFont="1" applyFill="1" applyAlignment="1">
      <alignment horizontal="left" vertical="center"/>
    </xf>
    <xf numFmtId="0" fontId="40" fillId="10" borderId="0" xfId="31" applyFont="1" applyFill="1" applyBorder="1" applyAlignment="1">
      <alignment horizontal="left" vertical="center"/>
    </xf>
    <xf numFmtId="49" fontId="40" fillId="10" borderId="0" xfId="33" applyNumberFormat="1" applyFont="1" applyFill="1" applyBorder="1" applyAlignment="1">
      <alignment vertical="center"/>
    </xf>
    <xf numFmtId="49" fontId="3" fillId="10" borderId="0" xfId="33" applyNumberFormat="1" applyFont="1" applyFill="1" applyBorder="1" applyAlignment="1">
      <alignment vertical="center"/>
    </xf>
    <xf numFmtId="49" fontId="3" fillId="10" borderId="12" xfId="33" applyNumberFormat="1" applyFont="1" applyFill="1" applyBorder="1" applyAlignment="1">
      <alignment vertical="center"/>
    </xf>
    <xf numFmtId="0" fontId="40" fillId="10" borderId="11" xfId="28" applyFont="1" applyFill="1" applyBorder="1" applyAlignment="1">
      <alignment vertical="center"/>
    </xf>
    <xf numFmtId="0" fontId="17" fillId="10" borderId="0" xfId="31" applyNumberFormat="1" applyFont="1" applyFill="1" applyBorder="1" applyAlignment="1">
      <alignment vertical="center"/>
    </xf>
    <xf numFmtId="0" fontId="40" fillId="10" borderId="0" xfId="33" applyFont="1" applyFill="1" applyAlignment="1">
      <alignment vertical="center"/>
    </xf>
    <xf numFmtId="0" fontId="43" fillId="10" borderId="11" xfId="28" applyFont="1" applyFill="1" applyBorder="1" applyAlignment="1">
      <alignment vertical="center"/>
    </xf>
    <xf numFmtId="0" fontId="37" fillId="10" borderId="13" xfId="31" applyFont="1" applyFill="1" applyBorder="1">
      <alignment vertical="center"/>
    </xf>
    <xf numFmtId="0" fontId="37" fillId="10" borderId="4" xfId="31" applyFont="1" applyFill="1" applyBorder="1">
      <alignment vertical="center"/>
    </xf>
    <xf numFmtId="0" fontId="37" fillId="10" borderId="14" xfId="31" applyFont="1" applyFill="1" applyBorder="1">
      <alignment vertical="center"/>
    </xf>
    <xf numFmtId="0" fontId="37" fillId="10" borderId="4" xfId="32" applyFont="1" applyFill="1" applyBorder="1" applyAlignment="1">
      <alignment horizontal="left" vertical="center"/>
    </xf>
    <xf numFmtId="0" fontId="37" fillId="10" borderId="4" xfId="32" applyFont="1" applyFill="1" applyBorder="1">
      <alignment vertical="center"/>
    </xf>
    <xf numFmtId="0" fontId="37" fillId="10" borderId="4" xfId="32" applyFont="1" applyFill="1" applyBorder="1" applyAlignment="1">
      <alignment horizontal="center" vertical="center"/>
    </xf>
    <xf numFmtId="0" fontId="37" fillId="10" borderId="14" xfId="32" applyFont="1" applyFill="1" applyBorder="1">
      <alignment vertical="center"/>
    </xf>
    <xf numFmtId="0" fontId="37" fillId="10" borderId="0" xfId="31" applyNumberFormat="1" applyFont="1" applyFill="1" applyBorder="1" applyAlignment="1">
      <alignment vertical="center"/>
    </xf>
    <xf numFmtId="0" fontId="37" fillId="10" borderId="0" xfId="31" applyFont="1" applyFill="1" applyBorder="1" applyAlignment="1">
      <alignment vertical="center" wrapText="1"/>
    </xf>
    <xf numFmtId="0" fontId="37" fillId="10" borderId="0" xfId="32" applyNumberFormat="1" applyFont="1" applyFill="1" applyBorder="1" applyAlignment="1">
      <alignment horizontal="left" vertical="center"/>
    </xf>
    <xf numFmtId="0" fontId="37" fillId="10" borderId="0" xfId="32" applyNumberFormat="1" applyFont="1" applyFill="1" applyBorder="1" applyAlignment="1">
      <alignment vertical="center"/>
    </xf>
    <xf numFmtId="0" fontId="37" fillId="10" borderId="0" xfId="32" applyNumberFormat="1" applyFont="1" applyFill="1" applyBorder="1" applyAlignment="1">
      <alignment horizontal="center" vertical="center"/>
    </xf>
    <xf numFmtId="0" fontId="37" fillId="10" borderId="0" xfId="31" applyNumberFormat="1" applyFont="1" applyFill="1" applyBorder="1" applyAlignment="1">
      <alignment vertical="center" wrapText="1"/>
    </xf>
    <xf numFmtId="0" fontId="33" fillId="10" borderId="0" xfId="28" applyFont="1" applyFill="1" applyBorder="1" applyAlignment="1">
      <alignment vertical="center"/>
    </xf>
    <xf numFmtId="49" fontId="5" fillId="10" borderId="12" xfId="33" applyNumberFormat="1" applyFont="1" applyFill="1" applyBorder="1" applyAlignment="1">
      <alignment vertical="center"/>
    </xf>
    <xf numFmtId="0" fontId="37" fillId="10" borderId="11" xfId="28" applyFont="1" applyFill="1" applyBorder="1" applyAlignment="1">
      <alignment vertical="center"/>
    </xf>
    <xf numFmtId="165" fontId="37" fillId="10" borderId="0" xfId="31" applyNumberFormat="1" applyFont="1" applyFill="1" applyBorder="1" applyAlignment="1">
      <alignment horizontal="center" vertical="center"/>
    </xf>
    <xf numFmtId="0" fontId="5" fillId="10" borderId="0" xfId="28" applyFont="1" applyFill="1" applyBorder="1" applyAlignment="1">
      <alignment vertical="center"/>
    </xf>
    <xf numFmtId="0" fontId="37" fillId="10" borderId="0" xfId="33" applyFont="1" applyFill="1" applyAlignment="1">
      <alignment vertical="center"/>
    </xf>
    <xf numFmtId="0" fontId="37" fillId="10" borderId="11" xfId="33" applyFont="1" applyFill="1" applyBorder="1">
      <alignment vertical="center"/>
    </xf>
    <xf numFmtId="0" fontId="37" fillId="10" borderId="0" xfId="33" applyFont="1" applyFill="1">
      <alignment vertical="center"/>
    </xf>
    <xf numFmtId="0" fontId="37" fillId="10" borderId="0" xfId="33" applyFont="1" applyFill="1" applyAlignment="1">
      <alignment horizontal="left" vertical="center"/>
    </xf>
    <xf numFmtId="0" fontId="5" fillId="10" borderId="0" xfId="33" applyFont="1" applyFill="1" applyBorder="1">
      <alignment vertical="center"/>
    </xf>
    <xf numFmtId="0" fontId="5" fillId="10" borderId="12" xfId="33" applyFont="1" applyFill="1" applyBorder="1">
      <alignment vertical="center"/>
    </xf>
    <xf numFmtId="0" fontId="37" fillId="10" borderId="5" xfId="33" applyFont="1" applyFill="1" applyBorder="1">
      <alignment vertical="center"/>
    </xf>
    <xf numFmtId="49" fontId="5" fillId="10" borderId="12" xfId="34" applyNumberFormat="1" applyFont="1" applyFill="1" applyBorder="1" applyAlignment="1">
      <alignment vertical="center"/>
    </xf>
    <xf numFmtId="0" fontId="37" fillId="10" borderId="27" xfId="31" applyNumberFormat="1" applyFont="1" applyFill="1" applyBorder="1" applyAlignment="1">
      <alignment vertical="center"/>
    </xf>
    <xf numFmtId="0" fontId="37" fillId="10" borderId="27" xfId="33" applyFont="1" applyFill="1" applyBorder="1" applyAlignment="1">
      <alignment vertical="center"/>
    </xf>
    <xf numFmtId="0" fontId="37" fillId="10" borderId="21" xfId="31" applyNumberFormat="1" applyFont="1" applyFill="1" applyBorder="1" applyAlignment="1">
      <alignment vertical="center"/>
    </xf>
    <xf numFmtId="0" fontId="37" fillId="10" borderId="22" xfId="31" applyNumberFormat="1" applyFont="1" applyFill="1" applyBorder="1" applyAlignment="1">
      <alignment vertical="center"/>
    </xf>
    <xf numFmtId="0" fontId="37" fillId="10" borderId="20" xfId="31" applyNumberFormat="1" applyFont="1" applyFill="1" applyBorder="1" applyAlignment="1">
      <alignment vertical="center" wrapText="1"/>
    </xf>
    <xf numFmtId="0" fontId="37" fillId="10" borderId="21" xfId="31" applyNumberFormat="1" applyFont="1" applyFill="1" applyBorder="1" applyAlignment="1">
      <alignment vertical="center" wrapText="1"/>
    </xf>
    <xf numFmtId="0" fontId="37" fillId="10" borderId="22" xfId="31" applyNumberFormat="1" applyFont="1" applyFill="1" applyBorder="1" applyAlignment="1">
      <alignment vertical="center" wrapText="1"/>
    </xf>
    <xf numFmtId="0" fontId="37" fillId="10" borderId="5" xfId="31" applyNumberFormat="1" applyFont="1" applyFill="1" applyBorder="1" applyAlignment="1">
      <alignment vertical="center"/>
    </xf>
    <xf numFmtId="0" fontId="37" fillId="10" borderId="5" xfId="33" applyFont="1" applyFill="1" applyBorder="1" applyAlignment="1">
      <alignment vertical="center"/>
    </xf>
    <xf numFmtId="0" fontId="37" fillId="10" borderId="4" xfId="31" applyNumberFormat="1" applyFont="1" applyFill="1" applyBorder="1" applyAlignment="1">
      <alignment vertical="center"/>
    </xf>
    <xf numFmtId="0" fontId="37" fillId="10" borderId="14" xfId="31" applyNumberFormat="1" applyFont="1" applyFill="1" applyBorder="1" applyAlignment="1">
      <alignment vertical="center"/>
    </xf>
    <xf numFmtId="0" fontId="5" fillId="10" borderId="11" xfId="28" applyFont="1" applyFill="1" applyBorder="1" applyAlignment="1">
      <alignment vertical="center"/>
    </xf>
    <xf numFmtId="0" fontId="5" fillId="10" borderId="5" xfId="31" applyNumberFormat="1" applyFont="1" applyFill="1" applyBorder="1" applyAlignment="1">
      <alignment vertical="center"/>
    </xf>
    <xf numFmtId="0" fontId="5" fillId="10" borderId="5" xfId="33" applyFont="1" applyFill="1" applyBorder="1" applyAlignment="1">
      <alignment vertical="center"/>
    </xf>
    <xf numFmtId="0" fontId="5" fillId="10" borderId="4" xfId="31" applyNumberFormat="1" applyFont="1" applyFill="1" applyBorder="1" applyAlignment="1">
      <alignment vertical="center"/>
    </xf>
    <xf numFmtId="0" fontId="5" fillId="10" borderId="14" xfId="31" applyNumberFormat="1" applyFont="1" applyFill="1" applyBorder="1" applyAlignment="1">
      <alignment vertical="center"/>
    </xf>
    <xf numFmtId="0" fontId="5" fillId="10" borderId="13" xfId="31" applyNumberFormat="1" applyFont="1" applyFill="1" applyBorder="1" applyAlignment="1">
      <alignment horizontal="center" vertical="center"/>
    </xf>
    <xf numFmtId="0" fontId="5" fillId="10" borderId="14" xfId="31" applyNumberFormat="1" applyFont="1" applyFill="1" applyBorder="1" applyAlignment="1">
      <alignment horizontal="center" vertical="center"/>
    </xf>
    <xf numFmtId="0" fontId="5" fillId="10" borderId="13" xfId="31" applyNumberFormat="1" applyFont="1" applyFill="1" applyBorder="1" applyAlignment="1">
      <alignment vertical="center" wrapText="1"/>
    </xf>
    <xf numFmtId="0" fontId="5" fillId="10" borderId="4" xfId="31" applyNumberFormat="1" applyFont="1" applyFill="1" applyBorder="1" applyAlignment="1">
      <alignment vertical="center" wrapText="1"/>
    </xf>
    <xf numFmtId="0" fontId="5" fillId="10" borderId="14" xfId="31" applyNumberFormat="1" applyFont="1" applyFill="1" applyBorder="1" applyAlignment="1">
      <alignment vertical="center" wrapText="1"/>
    </xf>
    <xf numFmtId="0" fontId="5" fillId="10" borderId="4" xfId="31" applyNumberFormat="1" applyFont="1" applyFill="1" applyBorder="1" applyAlignment="1">
      <alignment horizontal="center" vertical="center"/>
    </xf>
    <xf numFmtId="0" fontId="5" fillId="10" borderId="20" xfId="31" applyNumberFormat="1" applyFont="1" applyFill="1" applyBorder="1" applyAlignment="1">
      <alignment horizontal="center" vertical="center"/>
    </xf>
    <xf numFmtId="0" fontId="5" fillId="10" borderId="21" xfId="31" applyNumberFormat="1" applyFont="1" applyFill="1" applyBorder="1" applyAlignment="1">
      <alignment horizontal="center" vertical="center"/>
    </xf>
    <xf numFmtId="0" fontId="5" fillId="10" borderId="22" xfId="31" applyNumberFormat="1" applyFont="1" applyFill="1" applyBorder="1" applyAlignment="1">
      <alignment horizontal="center" vertical="center"/>
    </xf>
    <xf numFmtId="0" fontId="5" fillId="10" borderId="13" xfId="31" quotePrefix="1" applyNumberFormat="1" applyFont="1" applyFill="1" applyBorder="1" applyAlignment="1">
      <alignment horizontal="right" vertical="center"/>
    </xf>
    <xf numFmtId="0" fontId="5" fillId="10" borderId="4" xfId="31" applyNumberFormat="1" applyFont="1" applyFill="1" applyBorder="1" applyAlignment="1">
      <alignment horizontal="right" vertical="center"/>
    </xf>
    <xf numFmtId="0" fontId="5" fillId="10" borderId="14" xfId="31" applyNumberFormat="1" applyFont="1" applyFill="1" applyBorder="1" applyAlignment="1">
      <alignment horizontal="right" vertical="center"/>
    </xf>
    <xf numFmtId="0" fontId="3" fillId="10" borderId="0" xfId="33" applyFont="1" applyFill="1" applyBorder="1">
      <alignment vertical="center"/>
    </xf>
    <xf numFmtId="0" fontId="5" fillId="10" borderId="15" xfId="33" applyFont="1" applyFill="1" applyBorder="1" applyAlignment="1">
      <alignment vertical="center"/>
    </xf>
    <xf numFmtId="0" fontId="5" fillId="10" borderId="16" xfId="33" applyFont="1" applyFill="1" applyBorder="1" applyAlignment="1">
      <alignment vertical="center"/>
    </xf>
    <xf numFmtId="0" fontId="5" fillId="10" borderId="17" xfId="33" applyFont="1" applyFill="1" applyBorder="1" applyAlignment="1">
      <alignment vertical="center"/>
    </xf>
    <xf numFmtId="0" fontId="5" fillId="10" borderId="18" xfId="33" applyFont="1" applyFill="1" applyBorder="1" applyAlignment="1">
      <alignment vertical="center"/>
    </xf>
    <xf numFmtId="0" fontId="44" fillId="0" borderId="0" xfId="33" applyFont="1">
      <alignment vertical="center"/>
    </xf>
    <xf numFmtId="0" fontId="32" fillId="0" borderId="11" xfId="28" applyFont="1" applyBorder="1">
      <alignment vertical="center"/>
    </xf>
    <xf numFmtId="0" fontId="32" fillId="7" borderId="27" xfId="31" applyFont="1" applyFill="1" applyBorder="1">
      <alignment vertical="center"/>
    </xf>
    <xf numFmtId="0" fontId="32" fillId="0" borderId="5" xfId="31" applyFont="1" applyBorder="1">
      <alignment vertical="center"/>
    </xf>
    <xf numFmtId="0" fontId="32" fillId="0" borderId="5" xfId="33" applyFont="1" applyBorder="1">
      <alignment vertical="center"/>
    </xf>
    <xf numFmtId="0" fontId="32" fillId="0" borderId="0" xfId="28" applyFont="1">
      <alignment vertical="center"/>
    </xf>
    <xf numFmtId="49" fontId="32" fillId="0" borderId="12" xfId="33" applyNumberFormat="1" applyFont="1" applyBorder="1">
      <alignment vertical="center"/>
    </xf>
    <xf numFmtId="0" fontId="32" fillId="0" borderId="20" xfId="0" applyFont="1" applyFill="1" applyBorder="1" applyAlignment="1"/>
    <xf numFmtId="0" fontId="32" fillId="0" borderId="23" xfId="0" applyFont="1" applyFill="1" applyBorder="1" applyAlignment="1"/>
    <xf numFmtId="0" fontId="32" fillId="7" borderId="27" xfId="33" applyFont="1" applyFill="1" applyBorder="1">
      <alignment vertical="center"/>
    </xf>
    <xf numFmtId="0" fontId="32" fillId="7" borderId="4" xfId="31" applyFont="1" applyFill="1" applyBorder="1">
      <alignment vertical="center"/>
    </xf>
    <xf numFmtId="0" fontId="32" fillId="7" borderId="14" xfId="31" applyFont="1" applyFill="1" applyBorder="1">
      <alignment vertical="center"/>
    </xf>
    <xf numFmtId="0" fontId="32" fillId="7" borderId="5" xfId="31" applyFont="1" applyFill="1" applyBorder="1">
      <alignment vertical="center"/>
    </xf>
    <xf numFmtId="0" fontId="32" fillId="7" borderId="5" xfId="33" applyFont="1" applyFill="1" applyBorder="1">
      <alignment vertical="center"/>
    </xf>
    <xf numFmtId="0" fontId="32" fillId="7" borderId="21" xfId="31" applyFont="1" applyFill="1" applyBorder="1">
      <alignment vertical="center"/>
    </xf>
    <xf numFmtId="0" fontId="32" fillId="7" borderId="22" xfId="31" applyFont="1" applyFill="1" applyBorder="1">
      <alignment vertical="center"/>
    </xf>
    <xf numFmtId="0" fontId="32" fillId="0" borderId="4" xfId="32" applyFont="1" applyBorder="1" applyAlignment="1">
      <alignment horizontal="left" vertical="center"/>
    </xf>
    <xf numFmtId="0" fontId="32" fillId="0" borderId="4" xfId="32" applyFont="1" applyBorder="1">
      <alignment vertical="center"/>
    </xf>
    <xf numFmtId="0" fontId="32" fillId="0" borderId="14" xfId="32" applyFont="1" applyBorder="1">
      <alignment vertical="center"/>
    </xf>
    <xf numFmtId="0" fontId="32" fillId="0" borderId="13" xfId="24" applyFont="1" applyBorder="1" applyAlignment="1">
      <alignment vertical="center"/>
    </xf>
    <xf numFmtId="0" fontId="32" fillId="0" borderId="4" xfId="24" applyFont="1" applyBorder="1" applyAlignment="1">
      <alignment vertical="center"/>
    </xf>
    <xf numFmtId="0" fontId="32" fillId="0" borderId="20" xfId="24" applyFont="1" applyBorder="1" applyAlignment="1">
      <alignment vertical="center"/>
    </xf>
    <xf numFmtId="0" fontId="32" fillId="0" borderId="21" xfId="24" applyFont="1" applyBorder="1" applyAlignment="1">
      <alignment vertical="center"/>
    </xf>
    <xf numFmtId="0" fontId="32" fillId="0" borderId="13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horizontal="center" vertical="center"/>
    </xf>
    <xf numFmtId="0" fontId="32" fillId="0" borderId="14" xfId="31" applyNumberFormat="1" applyFont="1" applyFill="1" applyBorder="1" applyAlignment="1">
      <alignment horizontal="center" vertical="center"/>
    </xf>
    <xf numFmtId="0" fontId="32" fillId="0" borderId="13" xfId="32" applyNumberFormat="1" applyFont="1" applyFill="1" applyBorder="1" applyAlignment="1">
      <alignment horizontal="center" vertical="center"/>
    </xf>
    <xf numFmtId="0" fontId="32" fillId="0" borderId="4" xfId="32" applyNumberFormat="1" applyFont="1" applyFill="1" applyBorder="1" applyAlignment="1">
      <alignment horizontal="center" vertical="center"/>
    </xf>
    <xf numFmtId="0" fontId="32" fillId="0" borderId="14" xfId="32" applyNumberFormat="1" applyFont="1" applyFill="1" applyBorder="1" applyAlignment="1">
      <alignment horizontal="center" vertical="center"/>
    </xf>
    <xf numFmtId="0" fontId="32" fillId="0" borderId="20" xfId="31" applyNumberFormat="1" applyFont="1" applyFill="1" applyBorder="1" applyAlignment="1">
      <alignment horizontal="center" vertical="center"/>
    </xf>
    <xf numFmtId="0" fontId="32" fillId="0" borderId="21" xfId="31" applyNumberFormat="1" applyFont="1" applyFill="1" applyBorder="1" applyAlignment="1">
      <alignment horizontal="center" vertical="center"/>
    </xf>
    <xf numFmtId="0" fontId="32" fillId="0" borderId="22" xfId="31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vertical="center" shrinkToFit="1"/>
    </xf>
    <xf numFmtId="0" fontId="32" fillId="0" borderId="4" xfId="31" applyNumberFormat="1" applyFont="1" applyFill="1" applyBorder="1" applyAlignment="1">
      <alignment vertical="center" shrinkToFit="1"/>
    </xf>
    <xf numFmtId="0" fontId="32" fillId="0" borderId="14" xfId="31" applyNumberFormat="1" applyFont="1" applyFill="1" applyBorder="1" applyAlignment="1">
      <alignment vertical="center" shrinkToFit="1"/>
    </xf>
    <xf numFmtId="0" fontId="32" fillId="0" borderId="13" xfId="31" quotePrefix="1" applyNumberFormat="1" applyFont="1" applyFill="1" applyBorder="1" applyAlignment="1">
      <alignment horizontal="right" vertical="center" shrinkToFit="1"/>
    </xf>
    <xf numFmtId="0" fontId="32" fillId="0" borderId="4" xfId="31" applyNumberFormat="1" applyFont="1" applyFill="1" applyBorder="1" applyAlignment="1">
      <alignment horizontal="right" vertical="center" shrinkToFit="1"/>
    </xf>
    <xf numFmtId="0" fontId="32" fillId="0" borderId="14" xfId="31" applyNumberFormat="1" applyFont="1" applyFill="1" applyBorder="1" applyAlignment="1">
      <alignment horizontal="right" vertical="center" shrinkToFit="1"/>
    </xf>
    <xf numFmtId="0" fontId="32" fillId="7" borderId="4" xfId="32" applyNumberFormat="1" applyFont="1" applyFill="1" applyBorder="1" applyAlignment="1">
      <alignment horizontal="center" vertical="center"/>
    </xf>
    <xf numFmtId="0" fontId="32" fillId="7" borderId="14" xfId="32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vertical="center" wrapText="1"/>
    </xf>
    <xf numFmtId="0" fontId="32" fillId="0" borderId="4" xfId="31" applyNumberFormat="1" applyFont="1" applyFill="1" applyBorder="1" applyAlignment="1">
      <alignment vertical="center" wrapText="1"/>
    </xf>
    <xf numFmtId="0" fontId="32" fillId="0" borderId="14" xfId="31" applyNumberFormat="1" applyFont="1" applyFill="1" applyBorder="1" applyAlignment="1">
      <alignment vertical="center" wrapText="1"/>
    </xf>
    <xf numFmtId="0" fontId="32" fillId="7" borderId="13" xfId="31" applyFont="1" applyFill="1" applyBorder="1" applyAlignment="1">
      <alignment horizontal="center" vertical="center"/>
    </xf>
    <xf numFmtId="0" fontId="32" fillId="7" borderId="14" xfId="31" applyFont="1" applyFill="1" applyBorder="1" applyAlignment="1">
      <alignment horizontal="center" vertical="center"/>
    </xf>
    <xf numFmtId="0" fontId="32" fillId="0" borderId="13" xfId="31" applyFont="1" applyBorder="1" applyAlignment="1">
      <alignment horizontal="center" vertical="center"/>
    </xf>
    <xf numFmtId="0" fontId="32" fillId="0" borderId="4" xfId="31" applyFont="1" applyBorder="1" applyAlignment="1">
      <alignment horizontal="center" vertical="center"/>
    </xf>
    <xf numFmtId="0" fontId="32" fillId="0" borderId="14" xfId="31" applyFont="1" applyBorder="1" applyAlignment="1">
      <alignment horizontal="center" vertical="center"/>
    </xf>
    <xf numFmtId="0" fontId="32" fillId="0" borderId="20" xfId="31" applyFont="1" applyBorder="1" applyAlignment="1">
      <alignment horizontal="center" vertical="center"/>
    </xf>
    <xf numFmtId="0" fontId="32" fillId="0" borderId="21" xfId="31" applyFont="1" applyBorder="1" applyAlignment="1">
      <alignment horizontal="center" vertical="center"/>
    </xf>
    <xf numFmtId="0" fontId="32" fillId="0" borderId="22" xfId="31" applyFont="1" applyBorder="1" applyAlignment="1">
      <alignment horizontal="center"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0" fontId="32" fillId="7" borderId="4" xfId="31" applyFont="1" applyFill="1" applyBorder="1" applyAlignment="1">
      <alignment vertical="center" wrapText="1"/>
    </xf>
    <xf numFmtId="0" fontId="32" fillId="7" borderId="14" xfId="31" applyFont="1" applyFill="1" applyBorder="1" applyAlignment="1">
      <alignment vertical="center" wrapText="1"/>
    </xf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0" fontId="32" fillId="0" borderId="21" xfId="31" applyFont="1" applyBorder="1">
      <alignment vertical="center"/>
    </xf>
    <xf numFmtId="0" fontId="32" fillId="0" borderId="13" xfId="32" applyFont="1" applyBorder="1" applyAlignment="1">
      <alignment horizontal="center" vertical="center"/>
    </xf>
    <xf numFmtId="0" fontId="32" fillId="0" borderId="4" xfId="32" applyFont="1" applyBorder="1" applyAlignment="1">
      <alignment horizontal="center" vertical="center"/>
    </xf>
    <xf numFmtId="0" fontId="32" fillId="0" borderId="14" xfId="32" applyFont="1" applyBorder="1" applyAlignment="1">
      <alignment horizontal="center" vertical="center"/>
    </xf>
    <xf numFmtId="0" fontId="32" fillId="0" borderId="13" xfId="31" applyFont="1" applyBorder="1" applyAlignment="1">
      <alignment vertical="center" wrapText="1"/>
    </xf>
    <xf numFmtId="0" fontId="32" fillId="0" borderId="4" xfId="31" applyFont="1" applyBorder="1" applyAlignment="1">
      <alignment vertical="center" wrapText="1"/>
    </xf>
    <xf numFmtId="0" fontId="32" fillId="0" borderId="14" xfId="31" applyFont="1" applyBorder="1" applyAlignment="1">
      <alignment vertical="center" wrapText="1"/>
    </xf>
    <xf numFmtId="0" fontId="32" fillId="0" borderId="23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14" fontId="32" fillId="0" borderId="23" xfId="0" applyNumberFormat="1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3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4" xfId="0" applyFont="1" applyBorder="1" applyAlignment="1">
      <alignment vertical="center"/>
    </xf>
    <xf numFmtId="0" fontId="44" fillId="0" borderId="0" xfId="33" applyFont="1" applyAlignment="1">
      <alignment horizontal="left" vertical="center"/>
    </xf>
    <xf numFmtId="0" fontId="46" fillId="7" borderId="0" xfId="35" applyFont="1" applyFill="1">
      <alignment vertical="center"/>
    </xf>
    <xf numFmtId="0" fontId="44" fillId="0" borderId="0" xfId="33" applyFont="1" applyAlignment="1">
      <alignment horizontal="center" vertical="center"/>
    </xf>
    <xf numFmtId="0" fontId="47" fillId="7" borderId="0" xfId="35" applyFont="1" applyFill="1">
      <alignment vertical="center"/>
    </xf>
    <xf numFmtId="0" fontId="47" fillId="0" borderId="0" xfId="33" applyFont="1">
      <alignment vertical="center"/>
    </xf>
    <xf numFmtId="0" fontId="45" fillId="0" borderId="8" xfId="28" applyFont="1" applyBorder="1">
      <alignment vertical="center"/>
    </xf>
    <xf numFmtId="0" fontId="44" fillId="0" borderId="9" xfId="28" applyFont="1" applyBorder="1">
      <alignment vertical="center"/>
    </xf>
    <xf numFmtId="49" fontId="44" fillId="0" borderId="9" xfId="33" applyNumberFormat="1" applyFont="1" applyBorder="1">
      <alignment vertical="center"/>
    </xf>
    <xf numFmtId="49" fontId="44" fillId="0" borderId="10" xfId="33" applyNumberFormat="1" applyFont="1" applyBorder="1">
      <alignment vertical="center"/>
    </xf>
    <xf numFmtId="0" fontId="45" fillId="0" borderId="11" xfId="28" applyFont="1" applyBorder="1">
      <alignment vertical="center"/>
    </xf>
    <xf numFmtId="0" fontId="48" fillId="0" borderId="0" xfId="31" applyFont="1">
      <alignment vertical="center"/>
    </xf>
    <xf numFmtId="0" fontId="44" fillId="0" borderId="0" xfId="31" quotePrefix="1" applyFont="1">
      <alignment vertical="center"/>
    </xf>
    <xf numFmtId="0" fontId="44" fillId="0" borderId="0" xfId="31" applyFont="1">
      <alignment vertical="center"/>
    </xf>
    <xf numFmtId="0" fontId="44" fillId="0" borderId="0" xfId="31" applyFont="1" applyAlignment="1">
      <alignment horizontal="left" vertical="center"/>
    </xf>
    <xf numFmtId="49" fontId="44" fillId="0" borderId="0" xfId="33" applyNumberFormat="1" applyFont="1">
      <alignment vertical="center"/>
    </xf>
    <xf numFmtId="49" fontId="44" fillId="0" borderId="12" xfId="33" applyNumberFormat="1" applyFont="1" applyBorder="1">
      <alignment vertical="center"/>
    </xf>
    <xf numFmtId="0" fontId="44" fillId="0" borderId="11" xfId="28" applyFont="1" applyBorder="1">
      <alignment vertical="center"/>
    </xf>
    <xf numFmtId="0" fontId="49" fillId="0" borderId="0" xfId="31" applyFont="1">
      <alignment vertical="center"/>
    </xf>
    <xf numFmtId="0" fontId="50" fillId="0" borderId="11" xfId="28" applyFont="1" applyBorder="1">
      <alignment vertical="center"/>
    </xf>
    <xf numFmtId="0" fontId="32" fillId="0" borderId="0" xfId="31" applyFont="1">
      <alignment vertical="center"/>
    </xf>
    <xf numFmtId="0" fontId="32" fillId="0" borderId="0" xfId="31" applyFont="1" applyAlignment="1">
      <alignment vertical="center" wrapText="1"/>
    </xf>
    <xf numFmtId="0" fontId="32" fillId="0" borderId="0" xfId="32" applyFont="1" applyAlignment="1">
      <alignment horizontal="left" vertical="center"/>
    </xf>
    <xf numFmtId="0" fontId="32" fillId="0" borderId="0" xfId="32" applyFont="1">
      <alignment vertical="center"/>
    </xf>
    <xf numFmtId="0" fontId="32" fillId="0" borderId="0" xfId="32" applyFont="1" applyAlignment="1">
      <alignment horizontal="center" vertical="center"/>
    </xf>
    <xf numFmtId="0" fontId="50" fillId="0" borderId="0" xfId="28" applyFont="1">
      <alignment vertical="center"/>
    </xf>
    <xf numFmtId="165" fontId="32" fillId="0" borderId="0" xfId="31" applyNumberFormat="1" applyFont="1" applyAlignment="1">
      <alignment horizontal="center" vertical="center"/>
    </xf>
    <xf numFmtId="0" fontId="32" fillId="0" borderId="0" xfId="33" applyFont="1">
      <alignment vertical="center"/>
    </xf>
    <xf numFmtId="0" fontId="32" fillId="0" borderId="11" xfId="33" applyFont="1" applyBorder="1">
      <alignment vertical="center"/>
    </xf>
    <xf numFmtId="0" fontId="32" fillId="0" borderId="0" xfId="33" applyFont="1" applyAlignment="1">
      <alignment horizontal="left" vertical="center"/>
    </xf>
    <xf numFmtId="0" fontId="32" fillId="0" borderId="12" xfId="33" applyFont="1" applyBorder="1">
      <alignment vertical="center"/>
    </xf>
    <xf numFmtId="0" fontId="32" fillId="5" borderId="5" xfId="33" applyFont="1" applyFill="1" applyBorder="1">
      <alignment vertical="center"/>
    </xf>
    <xf numFmtId="49" fontId="32" fillId="0" borderId="12" xfId="34" applyNumberFormat="1" applyFont="1" applyBorder="1">
      <alignment vertical="center"/>
    </xf>
    <xf numFmtId="0" fontId="32" fillId="7" borderId="13" xfId="31" applyFont="1" applyFill="1" applyBorder="1">
      <alignment vertical="center"/>
    </xf>
    <xf numFmtId="0" fontId="32" fillId="0" borderId="27" xfId="31" applyFont="1" applyBorder="1">
      <alignment vertical="center"/>
    </xf>
    <xf numFmtId="0" fontId="32" fillId="0" borderId="4" xfId="31" applyFont="1" applyBorder="1" applyAlignment="1">
      <alignment vertical="center" shrinkToFit="1"/>
    </xf>
    <xf numFmtId="0" fontId="32" fillId="0" borderId="14" xfId="31" applyFont="1" applyBorder="1" applyAlignment="1">
      <alignment vertical="center" shrinkToFit="1"/>
    </xf>
    <xf numFmtId="0" fontId="32" fillId="0" borderId="15" xfId="33" applyFont="1" applyBorder="1">
      <alignment vertical="center"/>
    </xf>
    <xf numFmtId="0" fontId="32" fillId="0" borderId="16" xfId="33" applyFont="1" applyBorder="1">
      <alignment vertical="center"/>
    </xf>
    <xf numFmtId="0" fontId="32" fillId="0" borderId="17" xfId="33" applyFont="1" applyBorder="1">
      <alignment vertical="center"/>
    </xf>
    <xf numFmtId="0" fontId="32" fillId="0" borderId="18" xfId="33" applyFont="1" applyBorder="1">
      <alignment vertical="center"/>
    </xf>
    <xf numFmtId="0" fontId="46" fillId="7" borderId="0" xfId="35" applyFont="1" applyFill="1" applyBorder="1" applyAlignment="1">
      <alignment vertical="center"/>
    </xf>
    <xf numFmtId="0" fontId="47" fillId="7" borderId="0" xfId="35" applyFont="1" applyFill="1" applyBorder="1" applyAlignment="1">
      <alignment vertical="center"/>
    </xf>
    <xf numFmtId="0" fontId="45" fillId="0" borderId="8" xfId="28" applyFont="1" applyBorder="1" applyAlignment="1">
      <alignment vertical="center"/>
    </xf>
    <xf numFmtId="0" fontId="44" fillId="0" borderId="9" xfId="28" applyFont="1" applyBorder="1" applyAlignment="1">
      <alignment vertical="center"/>
    </xf>
    <xf numFmtId="49" fontId="44" fillId="0" borderId="9" xfId="33" applyNumberFormat="1" applyFont="1" applyBorder="1" applyAlignment="1">
      <alignment vertical="center"/>
    </xf>
    <xf numFmtId="49" fontId="44" fillId="0" borderId="10" xfId="33" applyNumberFormat="1" applyFont="1" applyBorder="1" applyAlignment="1">
      <alignment vertical="center"/>
    </xf>
    <xf numFmtId="0" fontId="44" fillId="0" borderId="0" xfId="33" applyFont="1" applyAlignment="1">
      <alignment vertical="center"/>
    </xf>
    <xf numFmtId="0" fontId="45" fillId="0" borderId="11" xfId="28" applyFont="1" applyBorder="1" applyAlignment="1">
      <alignment vertical="center"/>
    </xf>
    <xf numFmtId="0" fontId="48" fillId="0" borderId="0" xfId="31" applyNumberFormat="1" applyFont="1" applyFill="1" applyBorder="1" applyAlignment="1">
      <alignment vertical="center"/>
    </xf>
    <xf numFmtId="0" fontId="44" fillId="0" borderId="0" xfId="31" quotePrefix="1" applyNumberFormat="1" applyFont="1" applyFill="1" applyBorder="1" applyAlignment="1">
      <alignment vertical="center"/>
    </xf>
    <xf numFmtId="0" fontId="44" fillId="0" borderId="0" xfId="31" applyNumberFormat="1" applyFont="1" applyFill="1" applyBorder="1" applyAlignment="1">
      <alignment vertical="center"/>
    </xf>
    <xf numFmtId="0" fontId="44" fillId="0" borderId="0" xfId="31" applyFont="1" applyBorder="1" applyAlignment="1">
      <alignment horizontal="left" vertical="center"/>
    </xf>
    <xf numFmtId="49" fontId="44" fillId="0" borderId="0" xfId="33" applyNumberFormat="1" applyFont="1" applyFill="1" applyBorder="1" applyAlignment="1">
      <alignment vertical="center"/>
    </xf>
    <xf numFmtId="49" fontId="44" fillId="0" borderId="12" xfId="33" applyNumberFormat="1" applyFont="1" applyBorder="1" applyAlignment="1">
      <alignment vertical="center"/>
    </xf>
    <xf numFmtId="0" fontId="44" fillId="0" borderId="11" xfId="28" applyFont="1" applyBorder="1" applyAlignment="1">
      <alignment vertical="center"/>
    </xf>
    <xf numFmtId="0" fontId="49" fillId="0" borderId="0" xfId="31" applyNumberFormat="1" applyFont="1" applyFill="1" applyBorder="1" applyAlignment="1">
      <alignment vertical="center"/>
    </xf>
    <xf numFmtId="0" fontId="50" fillId="0" borderId="11" xfId="28" applyFont="1" applyBorder="1" applyAlignment="1">
      <alignment vertical="center"/>
    </xf>
    <xf numFmtId="0" fontId="32" fillId="0" borderId="0" xfId="31" applyNumberFormat="1" applyFont="1" applyFill="1" applyBorder="1" applyAlignment="1">
      <alignment vertical="center"/>
    </xf>
    <xf numFmtId="0" fontId="32" fillId="0" borderId="0" xfId="31" applyFont="1" applyFill="1" applyBorder="1" applyAlignment="1">
      <alignment vertical="center" wrapText="1"/>
    </xf>
    <xf numFmtId="0" fontId="32" fillId="0" borderId="0" xfId="32" applyNumberFormat="1" applyFont="1" applyFill="1" applyBorder="1" applyAlignment="1">
      <alignment horizontal="left" vertical="center"/>
    </xf>
    <xf numFmtId="0" fontId="32" fillId="0" borderId="0" xfId="32" applyNumberFormat="1" applyFont="1" applyFill="1" applyBorder="1" applyAlignment="1">
      <alignment vertical="center"/>
    </xf>
    <xf numFmtId="0" fontId="32" fillId="0" borderId="0" xfId="32" applyNumberFormat="1" applyFont="1" applyFill="1" applyBorder="1" applyAlignment="1">
      <alignment horizontal="center" vertical="center"/>
    </xf>
    <xf numFmtId="0" fontId="32" fillId="0" borderId="0" xfId="31" applyNumberFormat="1" applyFont="1" applyFill="1" applyBorder="1" applyAlignment="1">
      <alignment vertical="center" wrapText="1"/>
    </xf>
    <xf numFmtId="0" fontId="50" fillId="0" borderId="0" xfId="28" applyFont="1" applyFill="1" applyBorder="1" applyAlignment="1">
      <alignment vertical="center"/>
    </xf>
    <xf numFmtId="49" fontId="32" fillId="0" borderId="12" xfId="33" applyNumberFormat="1" applyFont="1" applyBorder="1" applyAlignment="1">
      <alignment vertical="center"/>
    </xf>
    <xf numFmtId="0" fontId="32" fillId="0" borderId="11" xfId="28" applyFont="1" applyBorder="1" applyAlignment="1">
      <alignment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0" borderId="0" xfId="28" applyFont="1" applyFill="1" applyBorder="1" applyAlignment="1">
      <alignment vertical="center"/>
    </xf>
    <xf numFmtId="0" fontId="32" fillId="0" borderId="0" xfId="33" applyFont="1" applyAlignment="1">
      <alignment vertical="center"/>
    </xf>
    <xf numFmtId="0" fontId="32" fillId="0" borderId="0" xfId="33" applyFont="1" applyBorder="1">
      <alignment vertical="center"/>
    </xf>
    <xf numFmtId="49" fontId="32" fillId="0" borderId="12" xfId="34" applyNumberFormat="1" applyFont="1" applyFill="1" applyBorder="1" applyAlignment="1">
      <alignment vertical="center"/>
    </xf>
    <xf numFmtId="0" fontId="32" fillId="7" borderId="27" xfId="31" applyNumberFormat="1" applyFont="1" applyFill="1" applyBorder="1" applyAlignment="1">
      <alignment vertical="center"/>
    </xf>
    <xf numFmtId="0" fontId="32" fillId="7" borderId="27" xfId="33" applyFont="1" applyFill="1" applyBorder="1" applyAlignment="1">
      <alignment vertical="center"/>
    </xf>
    <xf numFmtId="0" fontId="32" fillId="7" borderId="5" xfId="31" applyNumberFormat="1" applyFont="1" applyFill="1" applyBorder="1" applyAlignment="1">
      <alignment vertical="center"/>
    </xf>
    <xf numFmtId="0" fontId="32" fillId="7" borderId="5" xfId="33" applyFont="1" applyFill="1" applyBorder="1" applyAlignment="1">
      <alignment vertical="center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49" fontId="32" fillId="0" borderId="12" xfId="33" applyNumberFormat="1" applyFont="1" applyFill="1" applyBorder="1" applyAlignment="1">
      <alignment vertical="center"/>
    </xf>
    <xf numFmtId="0" fontId="32" fillId="0" borderId="5" xfId="31" applyNumberFormat="1" applyFont="1" applyFill="1" applyBorder="1" applyAlignment="1">
      <alignment vertical="center"/>
    </xf>
    <xf numFmtId="0" fontId="32" fillId="0" borderId="5" xfId="33" applyFont="1" applyFill="1" applyBorder="1" applyAlignment="1">
      <alignment vertical="center"/>
    </xf>
    <xf numFmtId="0" fontId="32" fillId="0" borderId="27" xfId="31" applyNumberFormat="1" applyFont="1" applyFill="1" applyBorder="1" applyAlignment="1">
      <alignment vertical="center"/>
    </xf>
    <xf numFmtId="0" fontId="44" fillId="0" borderId="0" xfId="33" applyFont="1" applyBorder="1">
      <alignment vertical="center"/>
    </xf>
    <xf numFmtId="0" fontId="32" fillId="0" borderId="15" xfId="33" applyFont="1" applyBorder="1" applyAlignment="1">
      <alignment vertical="center"/>
    </xf>
    <xf numFmtId="0" fontId="32" fillId="0" borderId="16" xfId="33" applyFont="1" applyBorder="1" applyAlignment="1">
      <alignment vertical="center"/>
    </xf>
    <xf numFmtId="0" fontId="32" fillId="0" borderId="17" xfId="33" applyFont="1" applyBorder="1" applyAlignment="1">
      <alignment vertical="center"/>
    </xf>
    <xf numFmtId="0" fontId="32" fillId="0" borderId="18" xfId="33" applyFont="1" applyBorder="1" applyAlignment="1">
      <alignment vertical="center"/>
    </xf>
    <xf numFmtId="0" fontId="32" fillId="7" borderId="20" xfId="31" applyNumberFormat="1" applyFont="1" applyFill="1" applyBorder="1" applyAlignment="1">
      <alignment vertical="center"/>
    </xf>
    <xf numFmtId="0" fontId="32" fillId="7" borderId="20" xfId="31" applyNumberFormat="1" applyFont="1" applyFill="1" applyBorder="1" applyAlignment="1">
      <alignment vertical="center" wrapText="1"/>
    </xf>
    <xf numFmtId="0" fontId="32" fillId="7" borderId="21" xfId="31" applyNumberFormat="1" applyFont="1" applyFill="1" applyBorder="1" applyAlignment="1">
      <alignment vertical="center" wrapText="1"/>
    </xf>
    <xf numFmtId="0" fontId="32" fillId="7" borderId="22" xfId="31" applyNumberFormat="1" applyFont="1" applyFill="1" applyBorder="1" applyAlignment="1">
      <alignment vertical="center" wrapText="1"/>
    </xf>
    <xf numFmtId="0" fontId="32" fillId="0" borderId="11" xfId="28" applyFont="1" applyFill="1" applyBorder="1" applyAlignment="1">
      <alignment vertical="center"/>
    </xf>
    <xf numFmtId="0" fontId="44" fillId="0" borderId="0" xfId="33" applyFont="1" applyFill="1" applyAlignment="1">
      <alignment vertical="center"/>
    </xf>
    <xf numFmtId="0" fontId="32" fillId="7" borderId="13" xfId="31" applyNumberFormat="1" applyFont="1" applyFill="1" applyBorder="1" applyAlignment="1">
      <alignment horizontal="center" vertical="center"/>
    </xf>
    <xf numFmtId="0" fontId="32" fillId="7" borderId="14" xfId="31" applyNumberFormat="1" applyFont="1" applyFill="1" applyBorder="1" applyAlignment="1">
      <alignment horizontal="center" vertical="center"/>
    </xf>
    <xf numFmtId="0" fontId="51" fillId="0" borderId="0" xfId="31" applyNumberFormat="1" applyFont="1" applyFill="1" applyBorder="1" applyAlignment="1">
      <alignment vertical="center"/>
    </xf>
    <xf numFmtId="0" fontId="44" fillId="0" borderId="0" xfId="33" applyFont="1" applyBorder="1" applyAlignment="1">
      <alignment vertical="center"/>
    </xf>
    <xf numFmtId="0" fontId="32" fillId="0" borderId="0" xfId="33" applyFont="1" applyBorder="1" applyAlignment="1">
      <alignment vertical="center"/>
    </xf>
    <xf numFmtId="0" fontId="32" fillId="0" borderId="0" xfId="33" applyFont="1" applyBorder="1" applyAlignment="1">
      <alignment horizontal="left" vertical="center"/>
    </xf>
    <xf numFmtId="0" fontId="32" fillId="0" borderId="17" xfId="33" applyFont="1" applyBorder="1" applyAlignment="1">
      <alignment horizontal="left" vertical="center"/>
    </xf>
    <xf numFmtId="0" fontId="32" fillId="7" borderId="20" xfId="31" applyFont="1" applyFill="1" applyBorder="1">
      <alignment vertical="center"/>
    </xf>
    <xf numFmtId="0" fontId="32" fillId="7" borderId="13" xfId="32" applyNumberFormat="1" applyFont="1" applyFill="1" applyBorder="1" applyAlignment="1">
      <alignment horizontal="center" vertical="center"/>
    </xf>
    <xf numFmtId="0" fontId="32" fillId="0" borderId="13" xfId="31" quotePrefix="1" applyNumberFormat="1" applyFont="1" applyFill="1" applyBorder="1" applyAlignment="1">
      <alignment horizontal="right" vertical="center"/>
    </xf>
    <xf numFmtId="0" fontId="32" fillId="0" borderId="4" xfId="31" applyNumberFormat="1" applyFont="1" applyFill="1" applyBorder="1" applyAlignment="1">
      <alignment horizontal="right" vertical="center"/>
    </xf>
    <xf numFmtId="0" fontId="32" fillId="0" borderId="14" xfId="31" applyNumberFormat="1" applyFont="1" applyFill="1" applyBorder="1" applyAlignment="1">
      <alignment horizontal="right" vertical="center"/>
    </xf>
    <xf numFmtId="0" fontId="32" fillId="7" borderId="4" xfId="31" applyNumberFormat="1" applyFont="1" applyFill="1" applyBorder="1" applyAlignment="1">
      <alignment vertical="center" wrapText="1"/>
    </xf>
    <xf numFmtId="0" fontId="32" fillId="7" borderId="14" xfId="31" applyNumberFormat="1" applyFont="1" applyFill="1" applyBorder="1" applyAlignment="1">
      <alignment vertical="center" wrapText="1"/>
    </xf>
    <xf numFmtId="0" fontId="32" fillId="7" borderId="13" xfId="32" applyFont="1" applyFill="1" applyBorder="1" applyAlignment="1">
      <alignment horizontal="center" vertical="center"/>
    </xf>
    <xf numFmtId="0" fontId="32" fillId="7" borderId="4" xfId="32" applyFont="1" applyFill="1" applyBorder="1" applyAlignment="1">
      <alignment horizontal="center" vertical="center"/>
    </xf>
    <xf numFmtId="0" fontId="32" fillId="7" borderId="14" xfId="32" applyFont="1" applyFill="1" applyBorder="1" applyAlignment="1">
      <alignment horizontal="center" vertical="center"/>
    </xf>
    <xf numFmtId="0" fontId="32" fillId="0" borderId="13" xfId="31" applyFont="1" applyBorder="1" applyAlignment="1">
      <alignment horizontal="center" vertical="center" wrapText="1"/>
    </xf>
    <xf numFmtId="0" fontId="32" fillId="0" borderId="4" xfId="31" applyFont="1" applyBorder="1" applyAlignment="1">
      <alignment horizontal="center" vertical="center" wrapText="1"/>
    </xf>
    <xf numFmtId="0" fontId="32" fillId="0" borderId="14" xfId="31" applyFont="1" applyBorder="1" applyAlignment="1">
      <alignment horizontal="center" vertical="center" wrapText="1"/>
    </xf>
    <xf numFmtId="0" fontId="32" fillId="0" borderId="11" xfId="33" applyFont="1" applyBorder="1" applyAlignment="1">
      <alignment vertical="center"/>
    </xf>
    <xf numFmtId="0" fontId="32" fillId="0" borderId="13" xfId="31" applyNumberFormat="1" applyFont="1" applyFill="1" applyBorder="1" applyAlignment="1">
      <alignment horizontal="center" vertical="center" wrapText="1"/>
    </xf>
    <xf numFmtId="0" fontId="32" fillId="0" borderId="4" xfId="31" applyNumberFormat="1" applyFont="1" applyFill="1" applyBorder="1" applyAlignment="1">
      <alignment horizontal="center" vertical="center" wrapText="1"/>
    </xf>
    <xf numFmtId="0" fontId="32" fillId="0" borderId="14" xfId="31" applyNumberFormat="1" applyFont="1" applyFill="1" applyBorder="1" applyAlignment="1">
      <alignment horizontal="center" vertical="center" wrapText="1"/>
    </xf>
    <xf numFmtId="0" fontId="32" fillId="0" borderId="12" xfId="33" applyFont="1" applyBorder="1" applyAlignment="1">
      <alignment vertical="center"/>
    </xf>
    <xf numFmtId="0" fontId="32" fillId="0" borderId="0" xfId="31" quotePrefix="1" applyFont="1">
      <alignment vertical="center"/>
    </xf>
    <xf numFmtId="0" fontId="32" fillId="0" borderId="0" xfId="31" applyFont="1" applyAlignment="1">
      <alignment horizontal="left" vertical="center"/>
    </xf>
    <xf numFmtId="49" fontId="32" fillId="0" borderId="0" xfId="33" applyNumberFormat="1" applyFont="1">
      <alignment vertical="center"/>
    </xf>
    <xf numFmtId="0" fontId="34" fillId="0" borderId="4" xfId="31" applyFont="1" applyBorder="1">
      <alignment vertical="center"/>
    </xf>
    <xf numFmtId="0" fontId="32" fillId="0" borderId="25" xfId="33" applyFont="1" applyBorder="1">
      <alignment vertical="center"/>
    </xf>
    <xf numFmtId="0" fontId="32" fillId="0" borderId="13" xfId="31" quotePrefix="1" applyFont="1" applyBorder="1" applyAlignment="1">
      <alignment horizontal="right" vertical="center"/>
    </xf>
    <xf numFmtId="0" fontId="32" fillId="0" borderId="4" xfId="31" applyFont="1" applyBorder="1" applyAlignment="1">
      <alignment horizontal="right" vertical="center"/>
    </xf>
    <xf numFmtId="0" fontId="32" fillId="0" borderId="14" xfId="31" applyFont="1" applyBorder="1" applyAlignment="1">
      <alignment horizontal="right" vertical="center"/>
    </xf>
    <xf numFmtId="0" fontId="32" fillId="0" borderId="5" xfId="31" applyFont="1" applyFill="1" applyBorder="1">
      <alignment vertical="center"/>
    </xf>
    <xf numFmtId="0" fontId="32" fillId="0" borderId="5" xfId="33" applyFont="1" applyFill="1" applyBorder="1">
      <alignment vertical="center"/>
    </xf>
    <xf numFmtId="0" fontId="32" fillId="0" borderId="4" xfId="31" applyFont="1" applyFill="1" applyBorder="1">
      <alignment vertical="center"/>
    </xf>
    <xf numFmtId="0" fontId="32" fillId="0" borderId="14" xfId="31" applyFont="1" applyFill="1" applyBorder="1">
      <alignment vertical="center"/>
    </xf>
    <xf numFmtId="0" fontId="32" fillId="0" borderId="13" xfId="31" quotePrefix="1" applyFont="1" applyFill="1" applyBorder="1">
      <alignment vertical="center"/>
    </xf>
    <xf numFmtId="0" fontId="32" fillId="0" borderId="13" xfId="31" applyFont="1" applyFill="1" applyBorder="1" applyAlignment="1">
      <alignment horizontal="center" vertical="center" wrapText="1"/>
    </xf>
    <xf numFmtId="0" fontId="32" fillId="0" borderId="4" xfId="31" applyFont="1" applyFill="1" applyBorder="1" applyAlignment="1">
      <alignment horizontal="center" vertical="center" wrapText="1"/>
    </xf>
    <xf numFmtId="0" fontId="32" fillId="0" borderId="14" xfId="31" applyFont="1" applyFill="1" applyBorder="1" applyAlignment="1">
      <alignment horizontal="center" vertical="center" wrapText="1"/>
    </xf>
    <xf numFmtId="0" fontId="32" fillId="0" borderId="22" xfId="31" applyFont="1" applyBorder="1">
      <alignment vertical="center"/>
    </xf>
    <xf numFmtId="0" fontId="32" fillId="0" borderId="13" xfId="38" applyFont="1" applyBorder="1" applyAlignment="1">
      <alignment vertical="center"/>
    </xf>
    <xf numFmtId="0" fontId="32" fillId="0" borderId="0" xfId="31" applyFont="1" applyBorder="1" applyAlignment="1">
      <alignment horizontal="left" vertical="center"/>
    </xf>
    <xf numFmtId="0" fontId="44" fillId="0" borderId="15" xfId="33" applyFont="1" applyBorder="1" applyAlignment="1">
      <alignment vertical="center"/>
    </xf>
    <xf numFmtId="0" fontId="44" fillId="0" borderId="17" xfId="33" applyFont="1" applyBorder="1" applyAlignment="1">
      <alignment vertical="center"/>
    </xf>
    <xf numFmtId="0" fontId="44" fillId="0" borderId="18" xfId="33" applyFont="1" applyBorder="1" applyAlignment="1">
      <alignment vertical="center"/>
    </xf>
    <xf numFmtId="0" fontId="32" fillId="0" borderId="0" xfId="33" applyFont="1" applyFill="1" applyBorder="1" applyAlignment="1">
      <alignment horizontal="center" vertical="center"/>
    </xf>
    <xf numFmtId="0" fontId="32" fillId="0" borderId="0" xfId="31" applyFont="1" applyFill="1" applyBorder="1" applyAlignment="1">
      <alignment horizontal="left" vertical="center"/>
    </xf>
    <xf numFmtId="0" fontId="44" fillId="0" borderId="0" xfId="31" applyFont="1" applyFill="1" applyBorder="1" applyAlignment="1">
      <alignment vertical="center" wrapText="1"/>
    </xf>
    <xf numFmtId="0" fontId="32" fillId="0" borderId="0" xfId="33" applyFont="1" applyFill="1" applyBorder="1" applyAlignment="1">
      <alignment vertical="center"/>
    </xf>
    <xf numFmtId="49" fontId="44" fillId="0" borderId="12" xfId="34" applyNumberFormat="1" applyFont="1" applyFill="1" applyBorder="1" applyAlignment="1">
      <alignment vertical="center"/>
    </xf>
    <xf numFmtId="0" fontId="32" fillId="0" borderId="0" xfId="31" applyNumberFormat="1" applyFont="1" applyFill="1" applyBorder="1" applyAlignment="1">
      <alignment vertical="center" shrinkToFit="1"/>
    </xf>
    <xf numFmtId="0" fontId="44" fillId="0" borderId="0" xfId="31" applyNumberFormat="1" applyFont="1" applyFill="1" applyBorder="1" applyAlignment="1">
      <alignment vertical="center" shrinkToFit="1"/>
    </xf>
    <xf numFmtId="0" fontId="44" fillId="0" borderId="0" xfId="32" applyNumberFormat="1" applyFont="1" applyFill="1" applyBorder="1" applyAlignment="1">
      <alignment vertical="center"/>
    </xf>
    <xf numFmtId="0" fontId="44" fillId="0" borderId="0" xfId="33" applyFont="1" applyFill="1" applyBorder="1" applyAlignment="1">
      <alignment horizontal="center" vertical="center"/>
    </xf>
    <xf numFmtId="0" fontId="44" fillId="0" borderId="11" xfId="33" applyFont="1" applyBorder="1" applyAlignment="1">
      <alignment vertical="center"/>
    </xf>
    <xf numFmtId="0" fontId="47" fillId="0" borderId="11" xfId="28" applyFont="1" applyBorder="1" applyAlignment="1">
      <alignment vertical="center"/>
    </xf>
    <xf numFmtId="0" fontId="44" fillId="0" borderId="0" xfId="33" applyFont="1" applyFill="1" applyBorder="1" applyAlignment="1">
      <alignment horizontal="center" vertical="center" wrapText="1"/>
    </xf>
    <xf numFmtId="0" fontId="44" fillId="0" borderId="0" xfId="31" applyNumberFormat="1" applyFont="1" applyFill="1" applyBorder="1" applyAlignment="1">
      <alignment horizontal="center" vertical="center"/>
    </xf>
    <xf numFmtId="0" fontId="44" fillId="0" borderId="0" xfId="33" applyFont="1" applyFill="1" applyBorder="1" applyAlignment="1">
      <alignment vertical="center"/>
    </xf>
    <xf numFmtId="0" fontId="52" fillId="0" borderId="0" xfId="31" applyNumberFormat="1" applyFont="1" applyFill="1" applyBorder="1" applyAlignment="1">
      <alignment vertical="center"/>
    </xf>
    <xf numFmtId="0" fontId="44" fillId="0" borderId="0" xfId="30" applyNumberFormat="1" applyFont="1" applyFill="1" applyBorder="1" applyAlignment="1">
      <alignment vertical="center"/>
    </xf>
    <xf numFmtId="0" fontId="53" fillId="0" borderId="0" xfId="31" applyNumberFormat="1" applyFont="1" applyFill="1" applyBorder="1" applyAlignment="1">
      <alignment vertical="center"/>
    </xf>
    <xf numFmtId="0" fontId="44" fillId="0" borderId="0" xfId="29" applyNumberFormat="1" applyFont="1" applyFill="1" applyBorder="1" applyAlignment="1">
      <alignment vertical="center"/>
    </xf>
    <xf numFmtId="0" fontId="44" fillId="0" borderId="0" xfId="30" applyNumberFormat="1" applyFont="1" applyFill="1" applyBorder="1" applyAlignment="1">
      <alignment horizontal="center" vertical="center"/>
    </xf>
    <xf numFmtId="0" fontId="44" fillId="0" borderId="0" xfId="32" applyNumberFormat="1" applyFont="1" applyFill="1" applyBorder="1" applyAlignment="1">
      <alignment horizontal="center" vertical="center"/>
    </xf>
    <xf numFmtId="0" fontId="32" fillId="0" borderId="0" xfId="0" applyFont="1" applyAlignment="1"/>
    <xf numFmtId="0" fontId="53" fillId="0" borderId="0" xfId="0" applyFont="1" applyAlignment="1">
      <alignment horizontal="center"/>
    </xf>
    <xf numFmtId="0" fontId="32" fillId="0" borderId="17" xfId="0" applyFont="1" applyBorder="1" applyAlignment="1"/>
    <xf numFmtId="0" fontId="53" fillId="0" borderId="8" xfId="0" applyFont="1" applyBorder="1" applyAlignment="1">
      <alignment horizontal="center"/>
    </xf>
    <xf numFmtId="0" fontId="32" fillId="0" borderId="9" xfId="0" applyFont="1" applyBorder="1" applyAlignment="1"/>
    <xf numFmtId="0" fontId="32" fillId="0" borderId="10" xfId="0" applyFont="1" applyBorder="1" applyAlignment="1"/>
    <xf numFmtId="0" fontId="53" fillId="0" borderId="11" xfId="0" applyFont="1" applyBorder="1" applyAlignment="1">
      <alignment horizontal="center"/>
    </xf>
    <xf numFmtId="0" fontId="32" fillId="0" borderId="0" xfId="0" applyFont="1" applyBorder="1" applyAlignment="1"/>
    <xf numFmtId="0" fontId="54" fillId="0" borderId="0" xfId="0" applyFont="1" applyBorder="1" applyAlignment="1">
      <alignment vertical="center" wrapText="1"/>
    </xf>
    <xf numFmtId="0" fontId="32" fillId="0" borderId="12" xfId="0" applyFont="1" applyBorder="1" applyAlignment="1"/>
    <xf numFmtId="0" fontId="50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 wrapText="1"/>
    </xf>
    <xf numFmtId="0" fontId="54" fillId="0" borderId="0" xfId="0" applyFont="1" applyBorder="1" applyAlignment="1">
      <alignment vertical="center"/>
    </xf>
    <xf numFmtId="0" fontId="32" fillId="0" borderId="0" xfId="27" applyFont="1" applyBorder="1" applyAlignment="1">
      <alignment horizontal="left" vertical="center"/>
    </xf>
    <xf numFmtId="0" fontId="32" fillId="0" borderId="0" xfId="27" applyFont="1" applyBorder="1" applyAlignment="1">
      <alignment vertical="center"/>
    </xf>
    <xf numFmtId="0" fontId="32" fillId="0" borderId="0" xfId="27" applyFont="1" applyBorder="1" applyAlignment="1">
      <alignment horizontal="right"/>
    </xf>
    <xf numFmtId="49" fontId="32" fillId="0" borderId="0" xfId="27" applyNumberFormat="1" applyFont="1" applyBorder="1" applyAlignment="1">
      <alignment vertical="center"/>
    </xf>
    <xf numFmtId="0" fontId="55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top"/>
    </xf>
    <xf numFmtId="0" fontId="32" fillId="0" borderId="0" xfId="0" applyFont="1" applyBorder="1" applyAlignment="1">
      <alignment vertical="top"/>
    </xf>
    <xf numFmtId="0" fontId="53" fillId="0" borderId="23" xfId="0" applyFont="1" applyBorder="1" applyAlignment="1">
      <alignment horizontal="center"/>
    </xf>
    <xf numFmtId="0" fontId="32" fillId="0" borderId="24" xfId="0" applyFont="1" applyBorder="1" applyAlignment="1"/>
    <xf numFmtId="0" fontId="32" fillId="0" borderId="23" xfId="0" applyFont="1" applyBorder="1" applyAlignment="1"/>
    <xf numFmtId="0" fontId="32" fillId="0" borderId="25" xfId="0" applyFont="1" applyBorder="1" applyAlignment="1"/>
    <xf numFmtId="0" fontId="32" fillId="0" borderId="19" xfId="0" applyFont="1" applyBorder="1" applyAlignment="1"/>
    <xf numFmtId="0" fontId="32" fillId="0" borderId="26" xfId="0" applyFont="1" applyBorder="1" applyAlignment="1"/>
    <xf numFmtId="0" fontId="56" fillId="0" borderId="0" xfId="0" applyFont="1" applyBorder="1" applyAlignment="1">
      <alignment vertical="center"/>
    </xf>
    <xf numFmtId="0" fontId="57" fillId="0" borderId="0" xfId="0" applyFont="1" applyBorder="1" applyAlignment="1">
      <alignment vertical="center"/>
    </xf>
    <xf numFmtId="0" fontId="32" fillId="0" borderId="20" xfId="0" applyFont="1" applyBorder="1" applyAlignment="1"/>
    <xf numFmtId="0" fontId="32" fillId="0" borderId="21" xfId="0" applyFont="1" applyBorder="1" applyAlignment="1"/>
    <xf numFmtId="0" fontId="32" fillId="0" borderId="22" xfId="0" applyFont="1" applyBorder="1" applyAlignment="1"/>
    <xf numFmtId="0" fontId="32" fillId="0" borderId="21" xfId="0" applyFont="1" applyFill="1" applyBorder="1" applyAlignment="1"/>
    <xf numFmtId="0" fontId="32" fillId="0" borderId="22" xfId="0" applyFont="1" applyFill="1" applyBorder="1" applyAlignment="1"/>
    <xf numFmtId="0" fontId="32" fillId="0" borderId="0" xfId="0" applyFont="1" applyFill="1" applyAlignment="1"/>
    <xf numFmtId="0" fontId="32" fillId="0" borderId="24" xfId="0" applyFont="1" applyFill="1" applyBorder="1" applyAlignment="1"/>
    <xf numFmtId="0" fontId="53" fillId="0" borderId="15" xfId="0" applyFont="1" applyBorder="1" applyAlignment="1">
      <alignment horizontal="center"/>
    </xf>
    <xf numFmtId="0" fontId="32" fillId="0" borderId="18" xfId="0" applyFont="1" applyBorder="1" applyAlignment="1"/>
    <xf numFmtId="0" fontId="32" fillId="0" borderId="0" xfId="0" applyFont="1" applyAlignment="1"/>
    <xf numFmtId="0" fontId="32" fillId="0" borderId="0" xfId="0" applyFont="1" applyAlignment="1"/>
    <xf numFmtId="14" fontId="32" fillId="0" borderId="0" xfId="0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9" fillId="7" borderId="0" xfId="35" applyFont="1" applyFill="1" applyBorder="1" applyAlignment="1">
      <alignment vertical="center"/>
    </xf>
    <xf numFmtId="0" fontId="60" fillId="7" borderId="0" xfId="35" applyFont="1" applyFill="1" applyBorder="1" applyAlignment="1">
      <alignment vertical="center"/>
    </xf>
    <xf numFmtId="0" fontId="60" fillId="0" borderId="0" xfId="33" applyFont="1">
      <alignment vertical="center"/>
    </xf>
    <xf numFmtId="0" fontId="58" fillId="0" borderId="8" xfId="28" applyFont="1" applyBorder="1" applyAlignment="1">
      <alignment vertical="center"/>
    </xf>
    <xf numFmtId="0" fontId="3" fillId="0" borderId="9" xfId="28" applyFont="1" applyBorder="1" applyAlignment="1">
      <alignment vertical="center"/>
    </xf>
    <xf numFmtId="49" fontId="3" fillId="0" borderId="9" xfId="33" applyNumberFormat="1" applyFont="1" applyBorder="1" applyAlignment="1">
      <alignment vertical="center"/>
    </xf>
    <xf numFmtId="49" fontId="3" fillId="0" borderId="10" xfId="33" applyNumberFormat="1" applyFont="1" applyBorder="1" applyAlignment="1">
      <alignment vertical="center"/>
    </xf>
    <xf numFmtId="0" fontId="58" fillId="0" borderId="11" xfId="28" applyFont="1" applyBorder="1" applyAlignment="1">
      <alignment vertical="center"/>
    </xf>
    <xf numFmtId="0" fontId="61" fillId="0" borderId="0" xfId="31" applyNumberFormat="1" applyFont="1" applyFill="1" applyBorder="1" applyAlignment="1">
      <alignment vertical="center"/>
    </xf>
    <xf numFmtId="0" fontId="3" fillId="0" borderId="0" xfId="31" quotePrefix="1" applyNumberFormat="1" applyFont="1" applyFill="1" applyBorder="1" applyAlignment="1">
      <alignment vertical="center"/>
    </xf>
    <xf numFmtId="0" fontId="3" fillId="0" borderId="0" xfId="31" applyNumberFormat="1" applyFont="1" applyFill="1" applyBorder="1" applyAlignment="1">
      <alignment vertical="center"/>
    </xf>
    <xf numFmtId="0" fontId="3" fillId="0" borderId="0" xfId="31" applyFont="1" applyAlignment="1">
      <alignment horizontal="left" vertical="center"/>
    </xf>
    <xf numFmtId="0" fontId="3" fillId="0" borderId="0" xfId="31" applyFont="1" applyBorder="1" applyAlignment="1">
      <alignment horizontal="left" vertical="center"/>
    </xf>
    <xf numFmtId="49" fontId="3" fillId="0" borderId="0" xfId="33" applyNumberFormat="1" applyFont="1" applyFill="1" applyBorder="1" applyAlignment="1">
      <alignment vertical="center"/>
    </xf>
    <xf numFmtId="49" fontId="3" fillId="0" borderId="12" xfId="33" applyNumberFormat="1" applyFont="1" applyBorder="1" applyAlignment="1">
      <alignment vertical="center"/>
    </xf>
    <xf numFmtId="0" fontId="3" fillId="0" borderId="11" xfId="28" applyFont="1" applyBorder="1" applyAlignment="1">
      <alignment vertical="center"/>
    </xf>
    <xf numFmtId="0" fontId="4" fillId="0" borderId="0" xfId="31" applyNumberFormat="1" applyFont="1" applyFill="1" applyBorder="1" applyAlignment="1">
      <alignment vertical="center"/>
    </xf>
    <xf numFmtId="0" fontId="62" fillId="0" borderId="0" xfId="31" applyNumberFormat="1" applyFont="1" applyFill="1" applyBorder="1" applyAlignment="1">
      <alignment vertical="center"/>
    </xf>
    <xf numFmtId="0" fontId="33" fillId="0" borderId="11" xfId="28" applyFont="1" applyBorder="1" applyAlignment="1">
      <alignment vertical="center"/>
    </xf>
    <xf numFmtId="0" fontId="5" fillId="5" borderId="13" xfId="31" applyFont="1" applyFill="1" applyBorder="1">
      <alignment vertical="center"/>
    </xf>
    <xf numFmtId="0" fontId="5" fillId="5" borderId="4" xfId="31" applyFont="1" applyFill="1" applyBorder="1">
      <alignment vertical="center"/>
    </xf>
    <xf numFmtId="0" fontId="5" fillId="5" borderId="14" xfId="31" applyFont="1" applyFill="1" applyBorder="1">
      <alignment vertical="center"/>
    </xf>
    <xf numFmtId="0" fontId="5" fillId="0" borderId="13" xfId="31" applyFont="1" applyBorder="1">
      <alignment vertical="center"/>
    </xf>
    <xf numFmtId="0" fontId="5" fillId="0" borderId="4" xfId="31" applyFont="1" applyBorder="1">
      <alignment vertical="center"/>
    </xf>
    <xf numFmtId="0" fontId="5" fillId="0" borderId="14" xfId="31" applyFont="1" applyBorder="1">
      <alignment vertical="center"/>
    </xf>
    <xf numFmtId="0" fontId="5" fillId="0" borderId="4" xfId="32" applyFont="1" applyBorder="1" applyAlignment="1">
      <alignment horizontal="left" vertical="center"/>
    </xf>
    <xf numFmtId="0" fontId="5" fillId="0" borderId="4" xfId="32" applyFont="1" applyBorder="1">
      <alignment vertical="center"/>
    </xf>
    <xf numFmtId="0" fontId="5" fillId="0" borderId="4" xfId="32" applyFont="1" applyBorder="1" applyAlignment="1">
      <alignment horizontal="center" vertical="center"/>
    </xf>
    <xf numFmtId="0" fontId="5" fillId="0" borderId="14" xfId="32" applyFont="1" applyBorder="1">
      <alignment vertical="center"/>
    </xf>
    <xf numFmtId="0" fontId="5" fillId="0" borderId="0" xfId="31" applyNumberFormat="1" applyFont="1" applyFill="1" applyBorder="1" applyAlignment="1">
      <alignment vertical="center"/>
    </xf>
    <xf numFmtId="0" fontId="5" fillId="0" borderId="0" xfId="31" applyFont="1" applyFill="1" applyBorder="1" applyAlignment="1">
      <alignment vertical="center" wrapText="1"/>
    </xf>
    <xf numFmtId="0" fontId="5" fillId="0" borderId="0" xfId="32" applyNumberFormat="1" applyFont="1" applyFill="1" applyBorder="1" applyAlignment="1">
      <alignment horizontal="left" vertical="center"/>
    </xf>
    <xf numFmtId="0" fontId="5" fillId="0" borderId="0" xfId="32" applyNumberFormat="1" applyFont="1" applyFill="1" applyBorder="1" applyAlignment="1">
      <alignment vertical="center"/>
    </xf>
    <xf numFmtId="0" fontId="5" fillId="0" borderId="0" xfId="32" applyNumberFormat="1" applyFont="1" applyFill="1" applyBorder="1" applyAlignment="1">
      <alignment horizontal="center" vertical="center"/>
    </xf>
    <xf numFmtId="0" fontId="5" fillId="0" borderId="0" xfId="31" applyNumberFormat="1" applyFont="1" applyFill="1" applyBorder="1" applyAlignment="1">
      <alignment vertical="center" wrapText="1"/>
    </xf>
    <xf numFmtId="0" fontId="33" fillId="0" borderId="0" xfId="28" applyFont="1" applyFill="1" applyBorder="1" applyAlignment="1">
      <alignment vertical="center"/>
    </xf>
    <xf numFmtId="49" fontId="5" fillId="0" borderId="12" xfId="33" applyNumberFormat="1" applyFont="1" applyBorder="1" applyAlignment="1">
      <alignment vertical="center"/>
    </xf>
    <xf numFmtId="0" fontId="5" fillId="0" borderId="11" xfId="28" applyFont="1" applyBorder="1" applyAlignment="1">
      <alignment vertical="center"/>
    </xf>
    <xf numFmtId="165" fontId="5" fillId="0" borderId="0" xfId="31" applyNumberFormat="1" applyFont="1" applyFill="1" applyBorder="1" applyAlignment="1">
      <alignment horizontal="center" vertical="center"/>
    </xf>
    <xf numFmtId="0" fontId="5" fillId="0" borderId="0" xfId="28" applyFont="1" applyFill="1" applyBorder="1" applyAlignment="1">
      <alignment vertical="center"/>
    </xf>
    <xf numFmtId="0" fontId="5" fillId="0" borderId="0" xfId="33" applyFont="1" applyAlignment="1">
      <alignment vertical="center"/>
    </xf>
    <xf numFmtId="0" fontId="5" fillId="0" borderId="11" xfId="33" applyFont="1" applyBorder="1">
      <alignment vertical="center"/>
    </xf>
    <xf numFmtId="0" fontId="5" fillId="0" borderId="0" xfId="33" applyFont="1" applyBorder="1">
      <alignment vertical="center"/>
    </xf>
    <xf numFmtId="0" fontId="5" fillId="0" borderId="12" xfId="33" applyFont="1" applyBorder="1">
      <alignment vertical="center"/>
    </xf>
    <xf numFmtId="0" fontId="5" fillId="5" borderId="5" xfId="33" applyFont="1" applyFill="1" applyBorder="1">
      <alignment vertical="center"/>
    </xf>
    <xf numFmtId="49" fontId="5" fillId="0" borderId="12" xfId="34" applyNumberFormat="1" applyFont="1" applyFill="1" applyBorder="1" applyAlignment="1">
      <alignment vertical="center"/>
    </xf>
    <xf numFmtId="0" fontId="5" fillId="7" borderId="5" xfId="31" applyNumberFormat="1" applyFont="1" applyFill="1" applyBorder="1" applyAlignment="1">
      <alignment vertical="center"/>
    </xf>
    <xf numFmtId="0" fontId="5" fillId="0" borderId="5" xfId="31" applyNumberFormat="1" applyFont="1" applyFill="1" applyBorder="1" applyAlignment="1">
      <alignment vertical="center"/>
    </xf>
    <xf numFmtId="0" fontId="5" fillId="7" borderId="5" xfId="33" applyFont="1" applyFill="1" applyBorder="1" applyAlignment="1">
      <alignment vertical="center"/>
    </xf>
    <xf numFmtId="0" fontId="5" fillId="7" borderId="21" xfId="31" applyNumberFormat="1" applyFont="1" applyFill="1" applyBorder="1" applyAlignment="1">
      <alignment vertical="center"/>
    </xf>
    <xf numFmtId="0" fontId="5" fillId="7" borderId="22" xfId="31" applyNumberFormat="1" applyFont="1" applyFill="1" applyBorder="1" applyAlignment="1">
      <alignment vertical="center"/>
    </xf>
    <xf numFmtId="0" fontId="5" fillId="7" borderId="20" xfId="31" applyNumberFormat="1" applyFont="1" applyFill="1" applyBorder="1" applyAlignment="1">
      <alignment vertical="center"/>
    </xf>
    <xf numFmtId="0" fontId="5" fillId="0" borderId="4" xfId="31" applyNumberFormat="1" applyFont="1" applyFill="1" applyBorder="1" applyAlignment="1">
      <alignment vertical="center"/>
    </xf>
    <xf numFmtId="0" fontId="5" fillId="0" borderId="14" xfId="31" applyNumberFormat="1" applyFont="1" applyFill="1" applyBorder="1" applyAlignment="1">
      <alignment vertical="center"/>
    </xf>
    <xf numFmtId="0" fontId="5" fillId="7" borderId="13" xfId="31" applyNumberFormat="1" applyFont="1" applyFill="1" applyBorder="1" applyAlignment="1">
      <alignment horizontal="center" vertical="center"/>
    </xf>
    <xf numFmtId="0" fontId="5" fillId="7" borderId="14" xfId="31" applyNumberFormat="1" applyFont="1" applyFill="1" applyBorder="1" applyAlignment="1">
      <alignment horizontal="center" vertical="center"/>
    </xf>
    <xf numFmtId="0" fontId="5" fillId="0" borderId="4" xfId="31" applyNumberFormat="1" applyFont="1" applyFill="1" applyBorder="1" applyAlignment="1">
      <alignment vertical="center" shrinkToFit="1"/>
    </xf>
    <xf numFmtId="0" fontId="5" fillId="0" borderId="14" xfId="31" applyNumberFormat="1" applyFont="1" applyFill="1" applyBorder="1" applyAlignment="1">
      <alignment vertical="center" shrinkToFit="1"/>
    </xf>
    <xf numFmtId="0" fontId="5" fillId="7" borderId="27" xfId="31" applyNumberFormat="1" applyFont="1" applyFill="1" applyBorder="1" applyAlignment="1">
      <alignment vertical="center"/>
    </xf>
    <xf numFmtId="0" fontId="5" fillId="7" borderId="27" xfId="33" applyFont="1" applyFill="1" applyBorder="1" applyAlignment="1">
      <alignment vertical="center"/>
    </xf>
    <xf numFmtId="0" fontId="5" fillId="7" borderId="4" xfId="31" applyNumberFormat="1" applyFont="1" applyFill="1" applyBorder="1" applyAlignment="1">
      <alignment vertical="center"/>
    </xf>
    <xf numFmtId="0" fontId="5" fillId="7" borderId="14" xfId="31" applyNumberFormat="1" applyFont="1" applyFill="1" applyBorder="1" applyAlignment="1">
      <alignment vertical="center"/>
    </xf>
    <xf numFmtId="0" fontId="5" fillId="0" borderId="5" xfId="33" applyFont="1" applyFill="1" applyBorder="1" applyAlignment="1">
      <alignment vertical="center"/>
    </xf>
    <xf numFmtId="0" fontId="5" fillId="7" borderId="13" xfId="31" applyNumberFormat="1" applyFont="1" applyFill="1" applyBorder="1" applyAlignment="1">
      <alignment vertical="center"/>
    </xf>
    <xf numFmtId="0" fontId="5" fillId="0" borderId="13" xfId="31" applyNumberFormat="1" applyFont="1" applyFill="1" applyBorder="1" applyAlignment="1">
      <alignment vertical="center"/>
    </xf>
    <xf numFmtId="0" fontId="5" fillId="0" borderId="13" xfId="32" applyNumberFormat="1" applyFont="1" applyFill="1" applyBorder="1" applyAlignment="1">
      <alignment horizontal="center" vertical="center"/>
    </xf>
    <xf numFmtId="0" fontId="5" fillId="0" borderId="4" xfId="32" applyNumberFormat="1" applyFont="1" applyFill="1" applyBorder="1" applyAlignment="1">
      <alignment horizontal="center" vertical="center"/>
    </xf>
    <xf numFmtId="0" fontId="5" fillId="0" borderId="14" xfId="32" applyNumberFormat="1" applyFont="1" applyFill="1" applyBorder="1" applyAlignment="1">
      <alignment horizontal="center" vertical="center"/>
    </xf>
    <xf numFmtId="0" fontId="5" fillId="0" borderId="13" xfId="31" applyNumberFormat="1" applyFont="1" applyFill="1" applyBorder="1" applyAlignment="1">
      <alignment horizontal="center" vertical="center"/>
    </xf>
    <xf numFmtId="0" fontId="5" fillId="0" borderId="4" xfId="31" applyNumberFormat="1" applyFont="1" applyFill="1" applyBorder="1" applyAlignment="1">
      <alignment horizontal="center" vertical="center"/>
    </xf>
    <xf numFmtId="0" fontId="5" fillId="0" borderId="14" xfId="31" applyNumberFormat="1" applyFont="1" applyFill="1" applyBorder="1" applyAlignment="1">
      <alignment horizontal="center" vertical="center"/>
    </xf>
    <xf numFmtId="0" fontId="3" fillId="0" borderId="0" xfId="33" applyFont="1" applyBorder="1">
      <alignment vertical="center"/>
    </xf>
    <xf numFmtId="0" fontId="5" fillId="0" borderId="15" xfId="33" applyFont="1" applyBorder="1" applyAlignment="1">
      <alignment vertical="center"/>
    </xf>
    <xf numFmtId="0" fontId="5" fillId="0" borderId="16" xfId="33" applyFont="1" applyBorder="1" applyAlignment="1">
      <alignment vertical="center"/>
    </xf>
    <xf numFmtId="0" fontId="5" fillId="0" borderId="17" xfId="33" applyFont="1" applyBorder="1" applyAlignment="1">
      <alignment vertical="center"/>
    </xf>
    <xf numFmtId="0" fontId="5" fillId="0" borderId="18" xfId="33" applyFont="1" applyBorder="1" applyAlignment="1">
      <alignment vertical="center"/>
    </xf>
    <xf numFmtId="0" fontId="5" fillId="0" borderId="0" xfId="0" applyFont="1" applyBorder="1" applyAlignment="1"/>
    <xf numFmtId="0" fontId="31" fillId="0" borderId="4" xfId="31" applyNumberFormat="1" applyFont="1" applyFill="1" applyBorder="1" applyAlignment="1">
      <alignment vertical="center"/>
    </xf>
    <xf numFmtId="0" fontId="31" fillId="0" borderId="14" xfId="31" applyNumberFormat="1" applyFont="1" applyFill="1" applyBorder="1" applyAlignment="1">
      <alignment vertical="center"/>
    </xf>
    <xf numFmtId="0" fontId="31" fillId="7" borderId="5" xfId="31" applyNumberFormat="1" applyFont="1" applyFill="1" applyBorder="1" applyAlignment="1">
      <alignment vertical="center"/>
    </xf>
    <xf numFmtId="0" fontId="31" fillId="0" borderId="5" xfId="31" applyNumberFormat="1" applyFont="1" applyFill="1" applyBorder="1" applyAlignment="1">
      <alignment vertical="center"/>
    </xf>
    <xf numFmtId="0" fontId="31" fillId="0" borderId="5" xfId="33" applyFont="1" applyFill="1" applyBorder="1" applyAlignment="1">
      <alignment vertical="center"/>
    </xf>
    <xf numFmtId="0" fontId="31" fillId="7" borderId="21" xfId="31" applyNumberFormat="1" applyFont="1" applyFill="1" applyBorder="1" applyAlignment="1">
      <alignment vertical="center"/>
    </xf>
    <xf numFmtId="0" fontId="31" fillId="7" borderId="4" xfId="31" applyNumberFormat="1" applyFont="1" applyFill="1" applyBorder="1" applyAlignment="1">
      <alignment vertical="center"/>
    </xf>
    <xf numFmtId="0" fontId="31" fillId="7" borderId="14" xfId="31" applyNumberFormat="1" applyFont="1" applyFill="1" applyBorder="1" applyAlignment="1">
      <alignment vertical="center"/>
    </xf>
    <xf numFmtId="49" fontId="5" fillId="0" borderId="0" xfId="27" applyNumberFormat="1" applyFont="1" applyBorder="1" applyAlignment="1">
      <alignment vertical="center"/>
    </xf>
    <xf numFmtId="0" fontId="32" fillId="0" borderId="0" xfId="0" applyFont="1" applyAlignment="1"/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7" borderId="13" xfId="31" applyNumberFormat="1" applyFont="1" applyFill="1" applyBorder="1" applyAlignment="1">
      <alignment horizontal="center" vertical="center"/>
    </xf>
    <xf numFmtId="0" fontId="32" fillId="7" borderId="14" xfId="31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horizontal="center" vertical="center"/>
    </xf>
    <xf numFmtId="0" fontId="32" fillId="0" borderId="14" xfId="31" applyNumberFormat="1" applyFont="1" applyFill="1" applyBorder="1" applyAlignment="1">
      <alignment horizontal="center" vertical="center"/>
    </xf>
    <xf numFmtId="0" fontId="32" fillId="0" borderId="13" xfId="32" applyNumberFormat="1" applyFont="1" applyFill="1" applyBorder="1" applyAlignment="1">
      <alignment horizontal="center" vertical="center"/>
    </xf>
    <xf numFmtId="0" fontId="32" fillId="0" borderId="4" xfId="32" applyNumberFormat="1" applyFont="1" applyFill="1" applyBorder="1" applyAlignment="1">
      <alignment horizontal="center" vertical="center"/>
    </xf>
    <xf numFmtId="0" fontId="32" fillId="0" borderId="14" xfId="32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vertical="center" shrinkToFit="1"/>
    </xf>
    <xf numFmtId="0" fontId="32" fillId="0" borderId="14" xfId="31" applyNumberFormat="1" applyFont="1" applyFill="1" applyBorder="1" applyAlignment="1">
      <alignment vertical="center" shrinkToFit="1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0" fontId="32" fillId="7" borderId="13" xfId="31" applyNumberFormat="1" applyFont="1" applyFill="1" applyBorder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0" borderId="13" xfId="31" applyNumberFormat="1" applyFont="1" applyFill="1" applyBorder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0" borderId="4" xfId="32" applyFont="1" applyBorder="1" applyAlignment="1">
      <alignment horizontal="center" vertical="center"/>
    </xf>
    <xf numFmtId="0" fontId="32" fillId="0" borderId="0" xfId="0" applyFont="1" applyAlignment="1"/>
    <xf numFmtId="0" fontId="32" fillId="0" borderId="0" xfId="0" applyFont="1" applyAlignment="1"/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vertical="center" shrinkToFit="1"/>
    </xf>
    <xf numFmtId="0" fontId="32" fillId="0" borderId="14" xfId="31" applyNumberFormat="1" applyFont="1" applyFill="1" applyBorder="1" applyAlignment="1">
      <alignment vertical="center" shrinkToFit="1"/>
    </xf>
    <xf numFmtId="0" fontId="32" fillId="7" borderId="20" xfId="31" applyNumberFormat="1" applyFont="1" applyFill="1" applyBorder="1" applyAlignment="1">
      <alignment vertical="center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0" fontId="32" fillId="7" borderId="13" xfId="31" applyNumberFormat="1" applyFont="1" applyFill="1" applyBorder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0" borderId="4" xfId="32" applyFont="1" applyBorder="1" applyAlignment="1">
      <alignment horizontal="center" vertical="center"/>
    </xf>
    <xf numFmtId="0" fontId="32" fillId="7" borderId="20" xfId="31" applyFont="1" applyFill="1" applyBorder="1">
      <alignment vertical="center"/>
    </xf>
    <xf numFmtId="0" fontId="32" fillId="7" borderId="21" xfId="31" applyFont="1" applyFill="1" applyBorder="1">
      <alignment vertical="center"/>
    </xf>
    <xf numFmtId="0" fontId="32" fillId="7" borderId="22" xfId="31" applyFont="1" applyFill="1" applyBorder="1">
      <alignment vertical="center"/>
    </xf>
    <xf numFmtId="0" fontId="32" fillId="0" borderId="0" xfId="0" applyFont="1" applyAlignment="1"/>
    <xf numFmtId="0" fontId="32" fillId="0" borderId="13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horizontal="center" vertical="center"/>
    </xf>
    <xf numFmtId="0" fontId="32" fillId="0" borderId="14" xfId="31" applyNumberFormat="1" applyFont="1" applyFill="1" applyBorder="1" applyAlignment="1">
      <alignment horizontal="center" vertical="center"/>
    </xf>
    <xf numFmtId="0" fontId="32" fillId="0" borderId="13" xfId="32" applyNumberFormat="1" applyFont="1" applyFill="1" applyBorder="1" applyAlignment="1">
      <alignment horizontal="center" vertical="center"/>
    </xf>
    <xf numFmtId="0" fontId="32" fillId="0" borderId="4" xfId="32" applyNumberFormat="1" applyFont="1" applyFill="1" applyBorder="1" applyAlignment="1">
      <alignment horizontal="center" vertical="center"/>
    </xf>
    <xf numFmtId="0" fontId="32" fillId="0" borderId="14" xfId="32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vertical="center" shrinkToFit="1"/>
    </xf>
    <xf numFmtId="0" fontId="32" fillId="0" borderId="14" xfId="31" applyNumberFormat="1" applyFont="1" applyFill="1" applyBorder="1" applyAlignment="1">
      <alignment vertical="center" shrinkToFit="1"/>
    </xf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0" fontId="32" fillId="0" borderId="13" xfId="31" applyNumberFormat="1" applyFont="1" applyFill="1" applyBorder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7" borderId="20" xfId="31" applyNumberFormat="1" applyFont="1" applyFill="1" applyBorder="1" applyAlignment="1">
      <alignment vertical="center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0" fontId="32" fillId="0" borderId="4" xfId="32" applyFont="1" applyBorder="1" applyAlignment="1">
      <alignment horizontal="center" vertical="center"/>
    </xf>
    <xf numFmtId="0" fontId="32" fillId="7" borderId="13" xfId="31" applyFont="1" applyFill="1" applyBorder="1">
      <alignment vertical="center"/>
    </xf>
    <xf numFmtId="0" fontId="32" fillId="7" borderId="4" xfId="31" applyFont="1" applyFill="1" applyBorder="1">
      <alignment vertical="center"/>
    </xf>
    <xf numFmtId="0" fontId="32" fillId="7" borderId="14" xfId="31" applyFont="1" applyFill="1" applyBorder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5" fillId="7" borderId="27" xfId="31" applyFont="1" applyFill="1" applyBorder="1">
      <alignment vertical="center"/>
    </xf>
    <xf numFmtId="0" fontId="32" fillId="7" borderId="21" xfId="31" applyFont="1" applyFill="1" applyBorder="1">
      <alignment vertical="center"/>
    </xf>
    <xf numFmtId="0" fontId="32" fillId="7" borderId="22" xfId="31" applyFont="1" applyFill="1" applyBorder="1">
      <alignment vertical="center"/>
    </xf>
    <xf numFmtId="0" fontId="32" fillId="7" borderId="13" xfId="31" applyFont="1" applyFill="1" applyBorder="1">
      <alignment vertical="center"/>
    </xf>
    <xf numFmtId="0" fontId="32" fillId="7" borderId="4" xfId="31" applyFont="1" applyFill="1" applyBorder="1">
      <alignment vertical="center"/>
    </xf>
    <xf numFmtId="0" fontId="32" fillId="7" borderId="14" xfId="31" applyFont="1" applyFill="1" applyBorder="1">
      <alignment vertical="center"/>
    </xf>
    <xf numFmtId="0" fontId="32" fillId="0" borderId="0" xfId="0" applyFont="1" applyAlignment="1"/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horizontal="center" vertical="center"/>
    </xf>
    <xf numFmtId="0" fontId="32" fillId="0" borderId="14" xfId="31" applyNumberFormat="1" applyFont="1" applyFill="1" applyBorder="1" applyAlignment="1">
      <alignment horizontal="center" vertical="center"/>
    </xf>
    <xf numFmtId="0" fontId="32" fillId="0" borderId="13" xfId="32" applyNumberFormat="1" applyFont="1" applyFill="1" applyBorder="1" applyAlignment="1">
      <alignment horizontal="center" vertical="center"/>
    </xf>
    <xf numFmtId="0" fontId="32" fillId="0" borderId="4" xfId="32" applyNumberFormat="1" applyFont="1" applyFill="1" applyBorder="1" applyAlignment="1">
      <alignment horizontal="center" vertical="center"/>
    </xf>
    <xf numFmtId="0" fontId="32" fillId="0" borderId="14" xfId="32" applyNumberFormat="1" applyFont="1" applyFill="1" applyBorder="1" applyAlignment="1">
      <alignment horizontal="center" vertical="center"/>
    </xf>
    <xf numFmtId="0" fontId="32" fillId="7" borderId="4" xfId="32" applyNumberFormat="1" applyFont="1" applyFill="1" applyBorder="1" applyAlignment="1">
      <alignment horizontal="center" vertical="center"/>
    </xf>
    <xf numFmtId="0" fontId="32" fillId="7" borderId="14" xfId="32" applyNumberFormat="1" applyFont="1" applyFill="1" applyBorder="1" applyAlignment="1">
      <alignment horizontal="center" vertical="center"/>
    </xf>
    <xf numFmtId="0" fontId="32" fillId="7" borderId="13" xfId="32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vertical="center" wrapText="1"/>
    </xf>
    <xf numFmtId="0" fontId="32" fillId="0" borderId="14" xfId="31" applyNumberFormat="1" applyFont="1" applyFill="1" applyBorder="1" applyAlignment="1">
      <alignment vertical="center" wrapText="1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0" borderId="13" xfId="31" applyNumberFormat="1" applyFont="1" applyFill="1" applyBorder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0" borderId="4" xfId="32" applyFont="1" applyBorder="1" applyAlignment="1">
      <alignment horizontal="center" vertical="center"/>
    </xf>
    <xf numFmtId="0" fontId="32" fillId="7" borderId="13" xfId="31" applyFont="1" applyFill="1" applyBorder="1">
      <alignment vertical="center"/>
    </xf>
    <xf numFmtId="0" fontId="32" fillId="7" borderId="4" xfId="31" applyFont="1" applyFill="1" applyBorder="1">
      <alignment vertical="center"/>
    </xf>
    <xf numFmtId="0" fontId="31" fillId="0" borderId="0" xfId="0" applyFont="1" applyBorder="1" applyAlignment="1"/>
    <xf numFmtId="0" fontId="31" fillId="7" borderId="27" xfId="31" applyNumberFormat="1" applyFont="1" applyFill="1" applyBorder="1" applyAlignment="1">
      <alignment vertical="center"/>
    </xf>
    <xf numFmtId="0" fontId="31" fillId="0" borderId="4" xfId="31" applyFont="1" applyBorder="1">
      <alignment vertical="center"/>
    </xf>
    <xf numFmtId="0" fontId="31" fillId="0" borderId="14" xfId="31" applyFont="1" applyBorder="1">
      <alignment vertical="center"/>
    </xf>
    <xf numFmtId="0" fontId="31" fillId="0" borderId="13" xfId="31" applyFont="1" applyBorder="1">
      <alignment vertical="center"/>
    </xf>
    <xf numFmtId="0" fontId="19" fillId="0" borderId="28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24" fillId="0" borderId="0" xfId="0" quotePrefix="1" applyFont="1" applyBorder="1" applyAlignment="1">
      <alignment horizontal="center" vertical="center" wrapText="1"/>
    </xf>
    <xf numFmtId="0" fontId="24" fillId="0" borderId="0" xfId="0" quotePrefix="1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6" fillId="0" borderId="31" xfId="0" quotePrefix="1" applyFont="1" applyFill="1" applyBorder="1" applyAlignment="1">
      <alignment horizontal="center" vertical="center"/>
    </xf>
    <xf numFmtId="0" fontId="26" fillId="0" borderId="32" xfId="0" applyFont="1" applyFill="1" applyBorder="1" applyAlignment="1">
      <alignment horizontal="center" vertical="center"/>
    </xf>
    <xf numFmtId="0" fontId="26" fillId="0" borderId="33" xfId="0" applyFont="1" applyFill="1" applyBorder="1" applyAlignment="1">
      <alignment horizontal="center" vertical="center"/>
    </xf>
    <xf numFmtId="0" fontId="26" fillId="0" borderId="31" xfId="0" applyFont="1" applyBorder="1" applyAlignment="1">
      <alignment horizontal="center" vertical="center"/>
    </xf>
    <xf numFmtId="0" fontId="26" fillId="0" borderId="32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31" xfId="0" applyFont="1" applyFill="1" applyBorder="1" applyAlignment="1">
      <alignment horizontal="center" vertical="center"/>
    </xf>
    <xf numFmtId="0" fontId="19" fillId="7" borderId="8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19" fillId="7" borderId="10" xfId="0" applyFont="1" applyFill="1" applyBorder="1" applyAlignment="1">
      <alignment horizontal="center" vertical="center" wrapText="1"/>
    </xf>
    <xf numFmtId="0" fontId="19" fillId="7" borderId="11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0" fontId="19" fillId="7" borderId="12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horizontal="center" vertical="center" wrapText="1"/>
    </xf>
    <xf numFmtId="0" fontId="19" fillId="7" borderId="17" xfId="0" applyFont="1" applyFill="1" applyBorder="1" applyAlignment="1">
      <alignment horizontal="center" vertical="center" wrapText="1"/>
    </xf>
    <xf numFmtId="0" fontId="19" fillId="7" borderId="18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vertical="center" shrinkToFit="1"/>
    </xf>
    <xf numFmtId="0" fontId="28" fillId="0" borderId="0" xfId="0" applyFont="1" applyAlignment="1">
      <alignment horizontal="center" vertical="center" shrinkToFit="1"/>
    </xf>
    <xf numFmtId="0" fontId="26" fillId="0" borderId="34" xfId="0" applyFont="1" applyBorder="1" applyAlignment="1">
      <alignment horizontal="center" vertical="center" shrinkToFit="1"/>
    </xf>
    <xf numFmtId="0" fontId="26" fillId="0" borderId="16" xfId="0" applyFont="1" applyBorder="1" applyAlignment="1">
      <alignment horizontal="center" vertical="center" shrinkToFit="1"/>
    </xf>
    <xf numFmtId="0" fontId="26" fillId="0" borderId="35" xfId="0" applyFont="1" applyBorder="1" applyAlignment="1">
      <alignment horizontal="center" vertical="center" shrinkToFit="1"/>
    </xf>
    <xf numFmtId="0" fontId="32" fillId="0" borderId="36" xfId="0" applyFont="1" applyBorder="1" applyAlignment="1">
      <alignment horizontal="center" vertical="center"/>
    </xf>
    <xf numFmtId="14" fontId="32" fillId="0" borderId="36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4" fontId="5" fillId="0" borderId="27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32" fillId="0" borderId="36" xfId="0" applyFont="1" applyBorder="1" applyAlignment="1">
      <alignment horizontal="center" vertical="top"/>
    </xf>
    <xf numFmtId="0" fontId="32" fillId="0" borderId="27" xfId="0" applyFont="1" applyBorder="1" applyAlignment="1">
      <alignment horizontal="center" vertical="center"/>
    </xf>
    <xf numFmtId="14" fontId="32" fillId="0" borderId="27" xfId="0" applyNumberFormat="1" applyFont="1" applyBorder="1" applyAlignment="1">
      <alignment horizontal="center" vertical="center"/>
    </xf>
    <xf numFmtId="0" fontId="32" fillId="0" borderId="27" xfId="0" applyFont="1" applyBorder="1" applyAlignment="1">
      <alignment vertical="center" wrapText="1"/>
    </xf>
    <xf numFmtId="0" fontId="32" fillId="0" borderId="27" xfId="0" applyFont="1" applyBorder="1" applyAlignment="1">
      <alignment vertical="center"/>
    </xf>
    <xf numFmtId="0" fontId="45" fillId="7" borderId="8" xfId="0" applyFont="1" applyFill="1" applyBorder="1" applyAlignment="1">
      <alignment horizontal="center" vertical="center" wrapText="1"/>
    </xf>
    <xf numFmtId="0" fontId="45" fillId="7" borderId="9" xfId="0" applyFont="1" applyFill="1" applyBorder="1" applyAlignment="1">
      <alignment horizontal="center" vertical="center" wrapText="1"/>
    </xf>
    <xf numFmtId="0" fontId="45" fillId="7" borderId="10" xfId="0" applyFont="1" applyFill="1" applyBorder="1" applyAlignment="1">
      <alignment horizontal="center" vertical="center" wrapText="1"/>
    </xf>
    <xf numFmtId="0" fontId="45" fillId="7" borderId="11" xfId="0" applyFont="1" applyFill="1" applyBorder="1" applyAlignment="1">
      <alignment horizontal="center" vertical="center" wrapText="1"/>
    </xf>
    <xf numFmtId="0" fontId="45" fillId="7" borderId="0" xfId="0" applyFont="1" applyFill="1" applyBorder="1" applyAlignment="1">
      <alignment horizontal="center" vertical="center" wrapText="1"/>
    </xf>
    <xf numFmtId="0" fontId="45" fillId="7" borderId="12" xfId="0" applyFont="1" applyFill="1" applyBorder="1" applyAlignment="1">
      <alignment horizontal="center" vertical="center" wrapText="1"/>
    </xf>
    <xf numFmtId="0" fontId="45" fillId="7" borderId="15" xfId="0" applyFont="1" applyFill="1" applyBorder="1" applyAlignment="1">
      <alignment horizontal="center" vertical="center" wrapText="1"/>
    </xf>
    <xf numFmtId="0" fontId="45" fillId="7" borderId="17" xfId="0" applyFont="1" applyFill="1" applyBorder="1" applyAlignment="1">
      <alignment horizontal="center" vertical="center" wrapText="1"/>
    </xf>
    <xf numFmtId="0" fontId="45" fillId="7" borderId="18" xfId="0" applyFont="1" applyFill="1" applyBorder="1" applyAlignment="1">
      <alignment horizontal="center" vertical="center" wrapText="1"/>
    </xf>
    <xf numFmtId="0" fontId="45" fillId="0" borderId="28" xfId="0" applyFont="1" applyBorder="1" applyAlignment="1">
      <alignment horizontal="center" vertical="center"/>
    </xf>
    <xf numFmtId="0" fontId="45" fillId="0" borderId="29" xfId="0" applyFont="1" applyBorder="1" applyAlignment="1">
      <alignment horizontal="center" vertical="center"/>
    </xf>
    <xf numFmtId="0" fontId="45" fillId="0" borderId="30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14" fontId="32" fillId="0" borderId="5" xfId="0" applyNumberFormat="1" applyFont="1" applyBorder="1" applyAlignment="1">
      <alignment horizontal="center" vertical="center"/>
    </xf>
    <xf numFmtId="0" fontId="32" fillId="0" borderId="5" xfId="0" applyFont="1" applyBorder="1" applyAlignment="1">
      <alignment vertical="center"/>
    </xf>
    <xf numFmtId="0" fontId="44" fillId="0" borderId="31" xfId="0" applyFont="1" applyBorder="1" applyAlignment="1">
      <alignment horizontal="center" vertical="center"/>
    </xf>
    <xf numFmtId="0" fontId="44" fillId="0" borderId="32" xfId="0" applyFont="1" applyBorder="1" applyAlignment="1">
      <alignment horizontal="center" vertical="center"/>
    </xf>
    <xf numFmtId="0" fontId="44" fillId="0" borderId="33" xfId="0" applyFont="1" applyBorder="1" applyAlignment="1">
      <alignment horizontal="center" vertical="center"/>
    </xf>
    <xf numFmtId="0" fontId="44" fillId="0" borderId="34" xfId="0" applyFont="1" applyBorder="1" applyAlignment="1">
      <alignment horizontal="center" vertical="center" shrinkToFit="1"/>
    </xf>
    <xf numFmtId="0" fontId="44" fillId="0" borderId="16" xfId="0" applyFont="1" applyBorder="1" applyAlignment="1">
      <alignment horizontal="center" vertical="center" shrinkToFit="1"/>
    </xf>
    <xf numFmtId="0" fontId="44" fillId="0" borderId="35" xfId="0" applyFont="1" applyBorder="1" applyAlignment="1">
      <alignment horizontal="center" vertical="center" shrinkToFit="1"/>
    </xf>
    <xf numFmtId="0" fontId="44" fillId="0" borderId="31" xfId="0" applyFont="1" applyFill="1" applyBorder="1" applyAlignment="1">
      <alignment horizontal="center" vertical="center"/>
    </xf>
    <xf numFmtId="0" fontId="44" fillId="0" borderId="32" xfId="0" applyFont="1" applyFill="1" applyBorder="1" applyAlignment="1">
      <alignment horizontal="center" vertical="center"/>
    </xf>
    <xf numFmtId="0" fontId="44" fillId="0" borderId="33" xfId="0" applyFont="1" applyFill="1" applyBorder="1" applyAlignment="1">
      <alignment horizontal="center" vertical="center"/>
    </xf>
    <xf numFmtId="0" fontId="45" fillId="0" borderId="0" xfId="0" quotePrefix="1" applyFont="1" applyBorder="1" applyAlignment="1">
      <alignment vertical="center"/>
    </xf>
    <xf numFmtId="0" fontId="45" fillId="0" borderId="5" xfId="0" applyFont="1" applyBorder="1" applyAlignment="1">
      <alignment horizontal="center" vertical="center"/>
    </xf>
    <xf numFmtId="0" fontId="32" fillId="0" borderId="37" xfId="0" applyFont="1" applyBorder="1" applyAlignment="1">
      <alignment horizontal="center" vertical="top"/>
    </xf>
    <xf numFmtId="0" fontId="32" fillId="0" borderId="27" xfId="0" applyFont="1" applyBorder="1" applyAlignment="1"/>
    <xf numFmtId="14" fontId="32" fillId="0" borderId="27" xfId="0" applyNumberFormat="1" applyFont="1" applyBorder="1" applyAlignment="1">
      <alignment horizontal="center" vertical="top"/>
    </xf>
    <xf numFmtId="0" fontId="32" fillId="0" borderId="27" xfId="0" applyFont="1" applyBorder="1" applyAlignment="1">
      <alignment horizontal="center" vertical="top"/>
    </xf>
    <xf numFmtId="0" fontId="32" fillId="0" borderId="37" xfId="0" applyFont="1" applyBorder="1" applyAlignment="1"/>
    <xf numFmtId="0" fontId="32" fillId="0" borderId="27" xfId="0" applyFont="1" applyFill="1" applyBorder="1" applyAlignment="1">
      <alignment horizontal="center" vertical="center"/>
    </xf>
    <xf numFmtId="14" fontId="32" fillId="0" borderId="27" xfId="0" applyNumberFormat="1" applyFont="1" applyFill="1" applyBorder="1" applyAlignment="1">
      <alignment horizontal="center" vertical="top"/>
    </xf>
    <xf numFmtId="0" fontId="32" fillId="0" borderId="27" xfId="0" applyFont="1" applyFill="1" applyBorder="1" applyAlignment="1">
      <alignment horizontal="center" vertical="top"/>
    </xf>
    <xf numFmtId="0" fontId="32" fillId="0" borderId="27" xfId="0" applyFont="1" applyFill="1" applyBorder="1" applyAlignment="1"/>
    <xf numFmtId="0" fontId="32" fillId="0" borderId="36" xfId="0" applyFont="1" applyFill="1" applyBorder="1" applyAlignment="1">
      <alignment horizontal="center" vertical="top"/>
    </xf>
    <xf numFmtId="0" fontId="32" fillId="0" borderId="36" xfId="0" applyFont="1" applyFill="1" applyBorder="1" applyAlignment="1"/>
    <xf numFmtId="0" fontId="32" fillId="0" borderId="23" xfId="0" applyFont="1" applyFill="1" applyBorder="1" applyAlignment="1">
      <alignment horizontal="center" vertical="top"/>
    </xf>
    <xf numFmtId="0" fontId="32" fillId="0" borderId="0" xfId="0" applyFont="1" applyFill="1" applyAlignment="1">
      <alignment horizontal="center" vertical="top"/>
    </xf>
    <xf numFmtId="0" fontId="32" fillId="0" borderId="24" xfId="0" applyFont="1" applyFill="1" applyBorder="1" applyAlignment="1">
      <alignment horizontal="center" vertical="top"/>
    </xf>
    <xf numFmtId="0" fontId="32" fillId="0" borderId="20" xfId="0" applyFont="1" applyBorder="1" applyAlignment="1"/>
    <xf numFmtId="0" fontId="32" fillId="0" borderId="21" xfId="0" applyFont="1" applyBorder="1" applyAlignment="1"/>
    <xf numFmtId="0" fontId="32" fillId="0" borderId="22" xfId="0" applyFont="1" applyBorder="1" applyAlignment="1"/>
    <xf numFmtId="0" fontId="32" fillId="0" borderId="23" xfId="0" applyFont="1" applyBorder="1" applyAlignment="1"/>
    <xf numFmtId="0" fontId="32" fillId="0" borderId="0" xfId="0" applyFont="1" applyAlignment="1"/>
    <xf numFmtId="0" fontId="32" fillId="0" borderId="24" xfId="0" applyFont="1" applyBorder="1" applyAlignment="1"/>
    <xf numFmtId="14" fontId="32" fillId="0" borderId="27" xfId="0" applyNumberFormat="1" applyFont="1" applyFill="1" applyBorder="1" applyAlignment="1">
      <alignment horizontal="center" vertical="center"/>
    </xf>
    <xf numFmtId="0" fontId="32" fillId="0" borderId="20" xfId="0" applyFont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22" xfId="0" applyFont="1" applyBorder="1" applyAlignment="1">
      <alignment vertical="center"/>
    </xf>
    <xf numFmtId="0" fontId="32" fillId="0" borderId="25" xfId="0" applyFont="1" applyBorder="1" applyAlignment="1"/>
    <xf numFmtId="0" fontId="32" fillId="0" borderId="19" xfId="0" applyFont="1" applyBorder="1" applyAlignment="1"/>
    <xf numFmtId="0" fontId="32" fillId="0" borderId="26" xfId="0" applyFont="1" applyBorder="1" applyAlignment="1"/>
    <xf numFmtId="0" fontId="32" fillId="0" borderId="37" xfId="0" applyFont="1" applyBorder="1" applyAlignment="1">
      <alignment horizontal="center" vertical="center"/>
    </xf>
    <xf numFmtId="14" fontId="32" fillId="0" borderId="37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4" fontId="5" fillId="0" borderId="37" xfId="0" applyNumberFormat="1" applyFont="1" applyBorder="1" applyAlignment="1">
      <alignment horizontal="center" vertical="center"/>
    </xf>
    <xf numFmtId="0" fontId="5" fillId="0" borderId="25" xfId="0" applyFont="1" applyBorder="1" applyAlignment="1"/>
    <xf numFmtId="0" fontId="5" fillId="0" borderId="19" xfId="0" applyFont="1" applyBorder="1" applyAlignment="1"/>
    <xf numFmtId="0" fontId="5" fillId="0" borderId="26" xfId="0" applyFont="1" applyBorder="1" applyAlignment="1"/>
    <xf numFmtId="0" fontId="31" fillId="0" borderId="37" xfId="0" applyFont="1" applyBorder="1" applyAlignment="1">
      <alignment horizontal="center" vertical="center"/>
    </xf>
    <xf numFmtId="14" fontId="31" fillId="0" borderId="37" xfId="0" applyNumberFormat="1" applyFont="1" applyBorder="1" applyAlignment="1">
      <alignment horizontal="center" vertical="center"/>
    </xf>
    <xf numFmtId="0" fontId="31" fillId="0" borderId="25" xfId="0" applyFont="1" applyBorder="1" applyAlignment="1"/>
    <xf numFmtId="0" fontId="31" fillId="0" borderId="19" xfId="0" applyFont="1" applyBorder="1" applyAlignment="1"/>
    <xf numFmtId="0" fontId="31" fillId="0" borderId="26" xfId="0" applyFont="1" applyBorder="1" applyAlignment="1"/>
    <xf numFmtId="0" fontId="32" fillId="0" borderId="13" xfId="0" applyFont="1" applyBorder="1" applyAlignment="1">
      <alignment vertical="center"/>
    </xf>
    <xf numFmtId="0" fontId="32" fillId="0" borderId="4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49" fontId="32" fillId="0" borderId="0" xfId="27" applyNumberFormat="1" applyFont="1" applyBorder="1" applyAlignment="1">
      <alignment horizontal="left" vertical="center"/>
    </xf>
    <xf numFmtId="0" fontId="44" fillId="7" borderId="31" xfId="35" applyFont="1" applyFill="1" applyBorder="1" applyAlignment="1">
      <alignment horizontal="center" vertical="center"/>
    </xf>
    <xf numFmtId="0" fontId="44" fillId="7" borderId="32" xfId="35" applyFont="1" applyFill="1" applyBorder="1" applyAlignment="1">
      <alignment horizontal="center" vertical="center"/>
    </xf>
    <xf numFmtId="0" fontId="44" fillId="7" borderId="33" xfId="35" applyFont="1" applyFill="1" applyBorder="1" applyAlignment="1">
      <alignment horizontal="center" vertical="center"/>
    </xf>
    <xf numFmtId="0" fontId="45" fillId="0" borderId="8" xfId="35" applyFont="1" applyFill="1" applyBorder="1" applyAlignment="1">
      <alignment horizontal="center" vertical="center" wrapText="1"/>
    </xf>
    <xf numFmtId="0" fontId="45" fillId="0" borderId="9" xfId="35" applyFont="1" applyFill="1" applyBorder="1" applyAlignment="1">
      <alignment horizontal="center" vertical="center" wrapText="1"/>
    </xf>
    <xf numFmtId="0" fontId="45" fillId="0" borderId="10" xfId="35" applyFont="1" applyFill="1" applyBorder="1" applyAlignment="1">
      <alignment horizontal="center" vertical="center" wrapText="1"/>
    </xf>
    <xf numFmtId="0" fontId="45" fillId="0" borderId="11" xfId="35" applyFont="1" applyFill="1" applyBorder="1" applyAlignment="1">
      <alignment horizontal="center" vertical="center" wrapText="1"/>
    </xf>
    <xf numFmtId="0" fontId="45" fillId="0" borderId="0" xfId="35" applyFont="1" applyFill="1" applyBorder="1" applyAlignment="1">
      <alignment horizontal="center" vertical="center" wrapText="1"/>
    </xf>
    <xf numFmtId="0" fontId="45" fillId="0" borderId="12" xfId="35" applyFont="1" applyFill="1" applyBorder="1" applyAlignment="1">
      <alignment horizontal="center" vertical="center" wrapText="1"/>
    </xf>
    <xf numFmtId="0" fontId="45" fillId="0" borderId="15" xfId="35" applyFont="1" applyFill="1" applyBorder="1" applyAlignment="1">
      <alignment horizontal="center" vertical="center" wrapText="1"/>
    </xf>
    <xf numFmtId="0" fontId="45" fillId="0" borderId="17" xfId="35" applyFont="1" applyFill="1" applyBorder="1" applyAlignment="1">
      <alignment horizontal="center" vertical="center" wrapText="1"/>
    </xf>
    <xf numFmtId="0" fontId="45" fillId="0" borderId="18" xfId="35" applyFont="1" applyFill="1" applyBorder="1" applyAlignment="1">
      <alignment horizontal="center" vertical="center" wrapText="1"/>
    </xf>
    <xf numFmtId="0" fontId="45" fillId="7" borderId="40" xfId="35" applyFont="1" applyFill="1" applyBorder="1" applyAlignment="1">
      <alignment horizontal="center" vertical="center"/>
    </xf>
    <xf numFmtId="0" fontId="45" fillId="7" borderId="41" xfId="35" applyFont="1" applyFill="1" applyBorder="1" applyAlignment="1">
      <alignment horizontal="center" vertical="center"/>
    </xf>
    <xf numFmtId="0" fontId="45" fillId="7" borderId="42" xfId="35" applyFont="1" applyFill="1" applyBorder="1" applyAlignment="1">
      <alignment horizontal="center" vertical="center"/>
    </xf>
    <xf numFmtId="0" fontId="45" fillId="7" borderId="28" xfId="35" applyFont="1" applyFill="1" applyBorder="1" applyAlignment="1">
      <alignment horizontal="center" vertical="center"/>
    </xf>
    <xf numFmtId="0" fontId="45" fillId="7" borderId="29" xfId="35" applyFont="1" applyFill="1" applyBorder="1" applyAlignment="1">
      <alignment horizontal="center" vertical="center"/>
    </xf>
    <xf numFmtId="0" fontId="45" fillId="7" borderId="30" xfId="35" applyFont="1" applyFill="1" applyBorder="1" applyAlignment="1">
      <alignment horizontal="center" vertical="center"/>
    </xf>
    <xf numFmtId="0" fontId="45" fillId="7" borderId="38" xfId="35" applyFont="1" applyFill="1" applyBorder="1" applyAlignment="1">
      <alignment horizontal="center" vertical="center"/>
    </xf>
    <xf numFmtId="0" fontId="45" fillId="7" borderId="32" xfId="35" applyFont="1" applyFill="1" applyBorder="1" applyAlignment="1">
      <alignment horizontal="center" vertical="center"/>
    </xf>
    <xf numFmtId="0" fontId="45" fillId="7" borderId="33" xfId="35" applyFont="1" applyFill="1" applyBorder="1" applyAlignment="1">
      <alignment horizontal="center" vertical="center"/>
    </xf>
    <xf numFmtId="0" fontId="44" fillId="7" borderId="22" xfId="35" applyFont="1" applyFill="1" applyBorder="1" applyAlignment="1">
      <alignment horizontal="center" vertical="center"/>
    </xf>
    <xf numFmtId="0" fontId="44" fillId="7" borderId="27" xfId="35" applyFont="1" applyFill="1" applyBorder="1" applyAlignment="1">
      <alignment horizontal="center" vertical="center"/>
    </xf>
    <xf numFmtId="0" fontId="44" fillId="7" borderId="39" xfId="35" applyFont="1" applyFill="1" applyBorder="1" applyAlignment="1">
      <alignment horizontal="center" vertical="center"/>
    </xf>
    <xf numFmtId="0" fontId="32" fillId="8" borderId="13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14" xfId="0" applyFont="1" applyFill="1" applyBorder="1" applyAlignment="1">
      <alignment horizontal="center" vertical="center"/>
    </xf>
    <xf numFmtId="0" fontId="32" fillId="0" borderId="13" xfId="0" applyFont="1" applyBorder="1" applyAlignment="1">
      <alignment horizontal="left" vertical="center"/>
    </xf>
    <xf numFmtId="0" fontId="32" fillId="0" borderId="4" xfId="0" applyFont="1" applyBorder="1" applyAlignment="1">
      <alignment horizontal="left" vertical="center"/>
    </xf>
    <xf numFmtId="0" fontId="32" fillId="0" borderId="14" xfId="0" applyFont="1" applyBorder="1" applyAlignment="1">
      <alignment horizontal="left" vertical="center"/>
    </xf>
    <xf numFmtId="0" fontId="32" fillId="0" borderId="13" xfId="0" applyFont="1" applyBorder="1" applyAlignment="1">
      <alignment horizontal="center" vertical="center"/>
    </xf>
    <xf numFmtId="0" fontId="32" fillId="0" borderId="4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3" xfId="31" applyNumberFormat="1" applyFont="1" applyFill="1" applyBorder="1" applyAlignment="1">
      <alignment horizontal="center" vertical="center"/>
    </xf>
    <xf numFmtId="0" fontId="32" fillId="0" borderId="4" xfId="31" applyNumberFormat="1" applyFont="1" applyFill="1" applyBorder="1" applyAlignment="1">
      <alignment horizontal="center" vertical="center"/>
    </xf>
    <xf numFmtId="0" fontId="32" fillId="0" borderId="14" xfId="31" applyNumberFormat="1" applyFont="1" applyFill="1" applyBorder="1" applyAlignment="1">
      <alignment horizontal="center" vertical="center"/>
    </xf>
    <xf numFmtId="0" fontId="32" fillId="0" borderId="13" xfId="31" quotePrefix="1" applyNumberFormat="1" applyFont="1" applyFill="1" applyBorder="1" applyAlignment="1">
      <alignment horizontal="right" vertical="center"/>
    </xf>
    <xf numFmtId="0" fontId="32" fillId="0" borderId="4" xfId="31" applyNumberFormat="1" applyFont="1" applyFill="1" applyBorder="1" applyAlignment="1">
      <alignment horizontal="right" vertical="center"/>
    </xf>
    <xf numFmtId="0" fontId="32" fillId="0" borderId="14" xfId="31" applyNumberFormat="1" applyFont="1" applyFill="1" applyBorder="1" applyAlignment="1">
      <alignment horizontal="right" vertical="center"/>
    </xf>
    <xf numFmtId="0" fontId="32" fillId="7" borderId="13" xfId="31" applyNumberFormat="1" applyFont="1" applyFill="1" applyBorder="1" applyAlignment="1">
      <alignment horizontal="center" vertical="center"/>
    </xf>
    <xf numFmtId="0" fontId="32" fillId="7" borderId="14" xfId="31" applyNumberFormat="1" applyFont="1" applyFill="1" applyBorder="1" applyAlignment="1">
      <alignment horizontal="center" vertical="center"/>
    </xf>
    <xf numFmtId="0" fontId="32" fillId="0" borderId="13" xfId="31" applyFont="1" applyBorder="1" applyAlignment="1">
      <alignment vertical="center" wrapText="1"/>
    </xf>
    <xf numFmtId="0" fontId="32" fillId="0" borderId="4" xfId="31" applyFont="1" applyBorder="1" applyAlignment="1">
      <alignment vertical="center" wrapText="1"/>
    </xf>
    <xf numFmtId="0" fontId="32" fillId="0" borderId="14" xfId="31" applyFont="1" applyBorder="1" applyAlignment="1">
      <alignment vertical="center" wrapText="1"/>
    </xf>
    <xf numFmtId="0" fontId="32" fillId="7" borderId="27" xfId="32" applyNumberFormat="1" applyFont="1" applyFill="1" applyBorder="1" applyAlignment="1">
      <alignment horizontal="center" vertical="center"/>
    </xf>
    <xf numFmtId="0" fontId="32" fillId="0" borderId="20" xfId="31" applyNumberFormat="1" applyFont="1" applyFill="1" applyBorder="1" applyAlignment="1">
      <alignment horizontal="center" vertical="center"/>
    </xf>
    <xf numFmtId="0" fontId="32" fillId="0" borderId="21" xfId="31" applyNumberFormat="1" applyFont="1" applyFill="1" applyBorder="1" applyAlignment="1">
      <alignment horizontal="center" vertical="center"/>
    </xf>
    <xf numFmtId="0" fontId="32" fillId="0" borderId="22" xfId="31" applyNumberFormat="1" applyFont="1" applyFill="1" applyBorder="1" applyAlignment="1">
      <alignment horizontal="center" vertical="center"/>
    </xf>
    <xf numFmtId="0" fontId="32" fillId="0" borderId="13" xfId="32" applyNumberFormat="1" applyFont="1" applyFill="1" applyBorder="1" applyAlignment="1">
      <alignment horizontal="center" vertical="center"/>
    </xf>
    <xf numFmtId="0" fontId="32" fillId="0" borderId="4" xfId="32" applyNumberFormat="1" applyFont="1" applyFill="1" applyBorder="1" applyAlignment="1">
      <alignment horizontal="center" vertical="center"/>
    </xf>
    <xf numFmtId="0" fontId="32" fillId="0" borderId="14" xfId="32" applyNumberFormat="1" applyFont="1" applyFill="1" applyBorder="1" applyAlignment="1">
      <alignment horizontal="center" vertical="center"/>
    </xf>
    <xf numFmtId="3" fontId="32" fillId="7" borderId="13" xfId="32" applyNumberFormat="1" applyFont="1" applyFill="1" applyBorder="1" applyAlignment="1">
      <alignment horizontal="center" vertical="center"/>
    </xf>
    <xf numFmtId="3" fontId="32" fillId="7" borderId="4" xfId="32" applyNumberFormat="1" applyFont="1" applyFill="1" applyBorder="1" applyAlignment="1">
      <alignment horizontal="center" vertical="center"/>
    </xf>
    <xf numFmtId="0" fontId="32" fillId="7" borderId="4" xfId="32" applyNumberFormat="1" applyFont="1" applyFill="1" applyBorder="1" applyAlignment="1">
      <alignment horizontal="center" vertical="center"/>
    </xf>
    <xf numFmtId="0" fontId="32" fillId="7" borderId="14" xfId="32" applyNumberFormat="1" applyFont="1" applyFill="1" applyBorder="1" applyAlignment="1">
      <alignment horizontal="center" vertical="center"/>
    </xf>
    <xf numFmtId="0" fontId="32" fillId="7" borderId="5" xfId="32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vertical="center" wrapText="1"/>
    </xf>
    <xf numFmtId="0" fontId="32" fillId="0" borderId="4" xfId="31" applyNumberFormat="1" applyFont="1" applyFill="1" applyBorder="1" applyAlignment="1">
      <alignment vertical="center" wrapText="1"/>
    </xf>
    <xf numFmtId="0" fontId="32" fillId="0" borderId="14" xfId="31" applyNumberFormat="1" applyFont="1" applyFill="1" applyBorder="1" applyAlignment="1">
      <alignment vertical="center" wrapText="1"/>
    </xf>
    <xf numFmtId="0" fontId="32" fillId="7" borderId="13" xfId="31" applyFont="1" applyFill="1" applyBorder="1" applyAlignment="1">
      <alignment vertical="center" wrapText="1"/>
    </xf>
    <xf numFmtId="0" fontId="32" fillId="7" borderId="4" xfId="31" applyFont="1" applyFill="1" applyBorder="1" applyAlignment="1">
      <alignment vertical="center" wrapText="1"/>
    </xf>
    <xf numFmtId="0" fontId="32" fillId="7" borderId="14" xfId="31" applyFont="1" applyFill="1" applyBorder="1" applyAlignment="1">
      <alignment vertical="center" wrapText="1"/>
    </xf>
    <xf numFmtId="0" fontId="32" fillId="0" borderId="13" xfId="31" applyNumberFormat="1" applyFont="1" applyFill="1" applyBorder="1" applyAlignment="1">
      <alignment vertical="center" shrinkToFit="1"/>
    </xf>
    <xf numFmtId="0" fontId="32" fillId="0" borderId="4" xfId="31" applyNumberFormat="1" applyFont="1" applyFill="1" applyBorder="1" applyAlignment="1">
      <alignment vertical="center" shrinkToFit="1"/>
    </xf>
    <xf numFmtId="0" fontId="32" fillId="0" borderId="14" xfId="31" applyNumberFormat="1" applyFont="1" applyFill="1" applyBorder="1" applyAlignment="1">
      <alignment vertical="center" shrinkToFit="1"/>
    </xf>
    <xf numFmtId="0" fontId="32" fillId="0" borderId="13" xfId="31" quotePrefix="1" applyNumberFormat="1" applyFont="1" applyFill="1" applyBorder="1" applyAlignment="1">
      <alignment horizontal="right" vertical="center" shrinkToFit="1"/>
    </xf>
    <xf numFmtId="0" fontId="32" fillId="0" borderId="4" xfId="31" applyNumberFormat="1" applyFont="1" applyFill="1" applyBorder="1" applyAlignment="1">
      <alignment horizontal="right" vertical="center" shrinkToFit="1"/>
    </xf>
    <xf numFmtId="0" fontId="32" fillId="0" borderId="14" xfId="31" applyNumberFormat="1" applyFont="1" applyFill="1" applyBorder="1" applyAlignment="1">
      <alignment horizontal="right" vertical="center" shrinkToFit="1"/>
    </xf>
    <xf numFmtId="0" fontId="32" fillId="7" borderId="13" xfId="32" applyNumberFormat="1" applyFont="1" applyFill="1" applyBorder="1" applyAlignment="1">
      <alignment horizontal="center" vertical="center"/>
    </xf>
    <xf numFmtId="0" fontId="32" fillId="7" borderId="13" xfId="31" applyNumberFormat="1" applyFont="1" applyFill="1" applyBorder="1" applyAlignment="1">
      <alignment vertical="center" shrinkToFit="1"/>
    </xf>
    <xf numFmtId="0" fontId="32" fillId="7" borderId="4" xfId="31" applyNumberFormat="1" applyFont="1" applyFill="1" applyBorder="1" applyAlignment="1">
      <alignment vertical="center" shrinkToFit="1"/>
    </xf>
    <xf numFmtId="0" fontId="32" fillId="7" borderId="14" xfId="31" applyNumberFormat="1" applyFont="1" applyFill="1" applyBorder="1" applyAlignment="1">
      <alignment vertical="center" shrinkToFit="1"/>
    </xf>
    <xf numFmtId="0" fontId="32" fillId="7" borderId="20" xfId="31" applyNumberFormat="1" applyFont="1" applyFill="1" applyBorder="1" applyAlignment="1">
      <alignment vertical="center" shrinkToFit="1"/>
    </xf>
    <xf numFmtId="0" fontId="32" fillId="7" borderId="21" xfId="31" applyNumberFormat="1" applyFont="1" applyFill="1" applyBorder="1" applyAlignment="1">
      <alignment vertical="center" shrinkToFit="1"/>
    </xf>
    <xf numFmtId="0" fontId="32" fillId="7" borderId="22" xfId="31" applyNumberFormat="1" applyFont="1" applyFill="1" applyBorder="1" applyAlignment="1">
      <alignment vertical="center" shrinkToFit="1"/>
    </xf>
    <xf numFmtId="0" fontId="32" fillId="7" borderId="20" xfId="31" applyNumberFormat="1" applyFont="1" applyFill="1" applyBorder="1" applyAlignment="1">
      <alignment horizontal="center" vertical="center"/>
    </xf>
    <xf numFmtId="0" fontId="32" fillId="7" borderId="22" xfId="31" applyNumberFormat="1" applyFont="1" applyFill="1" applyBorder="1" applyAlignment="1">
      <alignment horizontal="center" vertical="center"/>
    </xf>
    <xf numFmtId="0" fontId="32" fillId="5" borderId="5" xfId="31" applyNumberFormat="1" applyFont="1" applyFill="1" applyBorder="1" applyAlignment="1">
      <alignment horizontal="center" vertical="center"/>
    </xf>
    <xf numFmtId="168" fontId="32" fillId="5" borderId="13" xfId="31" applyNumberFormat="1" applyFont="1" applyFill="1" applyBorder="1" applyAlignment="1">
      <alignment horizontal="center" vertical="center" shrinkToFit="1"/>
    </xf>
    <xf numFmtId="168" fontId="32" fillId="5" borderId="4" xfId="31" applyNumberFormat="1" applyFont="1" applyFill="1" applyBorder="1" applyAlignment="1">
      <alignment horizontal="center" vertical="center" shrinkToFit="1"/>
    </xf>
    <xf numFmtId="168" fontId="32" fillId="5" borderId="14" xfId="31" applyNumberFormat="1" applyFont="1" applyFill="1" applyBorder="1" applyAlignment="1">
      <alignment horizontal="center" vertical="center" shrinkToFit="1"/>
    </xf>
    <xf numFmtId="0" fontId="32" fillId="5" borderId="13" xfId="31" applyFont="1" applyFill="1" applyBorder="1">
      <alignment vertical="center"/>
    </xf>
    <xf numFmtId="0" fontId="32" fillId="5" borderId="4" xfId="31" applyFont="1" applyFill="1" applyBorder="1">
      <alignment vertical="center"/>
    </xf>
    <xf numFmtId="0" fontId="32" fillId="5" borderId="14" xfId="31" applyFont="1" applyFill="1" applyBorder="1">
      <alignment vertical="center"/>
    </xf>
    <xf numFmtId="165" fontId="32" fillId="0" borderId="13" xfId="31" applyNumberFormat="1" applyFont="1" applyBorder="1" applyAlignment="1">
      <alignment horizontal="right" vertical="center"/>
    </xf>
    <xf numFmtId="165" fontId="32" fillId="0" borderId="4" xfId="31" applyNumberFormat="1" applyFont="1" applyBorder="1" applyAlignment="1">
      <alignment horizontal="right" vertical="center"/>
    </xf>
    <xf numFmtId="165" fontId="32" fillId="0" borderId="14" xfId="31" applyNumberFormat="1" applyFont="1" applyBorder="1" applyAlignment="1">
      <alignment horizontal="right" vertical="center"/>
    </xf>
    <xf numFmtId="0" fontId="32" fillId="0" borderId="20" xfId="31" applyFont="1" applyBorder="1">
      <alignment vertical="center"/>
    </xf>
    <xf numFmtId="0" fontId="32" fillId="0" borderId="21" xfId="31" applyFont="1" applyBorder="1">
      <alignment vertical="center"/>
    </xf>
    <xf numFmtId="165" fontId="32" fillId="0" borderId="21" xfId="31" applyNumberFormat="1" applyFont="1" applyBorder="1" applyAlignment="1">
      <alignment horizontal="center" vertical="center"/>
    </xf>
    <xf numFmtId="165" fontId="32" fillId="0" borderId="0" xfId="31" applyNumberFormat="1" applyFont="1" applyFill="1" applyBorder="1" applyAlignment="1">
      <alignment horizontal="center" vertical="center"/>
    </xf>
    <xf numFmtId="0" fontId="32" fillId="5" borderId="20" xfId="31" applyNumberFormat="1" applyFont="1" applyFill="1" applyBorder="1" applyAlignment="1">
      <alignment horizontal="center" vertical="center" wrapText="1"/>
    </xf>
    <xf numFmtId="0" fontId="32" fillId="5" borderId="21" xfId="31" applyNumberFormat="1" applyFont="1" applyFill="1" applyBorder="1" applyAlignment="1">
      <alignment horizontal="center" vertical="center" wrapText="1"/>
    </xf>
    <xf numFmtId="0" fontId="32" fillId="5" borderId="25" xfId="31" applyNumberFormat="1" applyFont="1" applyFill="1" applyBorder="1" applyAlignment="1">
      <alignment horizontal="center" vertical="center" wrapText="1"/>
    </xf>
    <xf numFmtId="0" fontId="32" fillId="5" borderId="19" xfId="31" applyNumberFormat="1" applyFont="1" applyFill="1" applyBorder="1" applyAlignment="1">
      <alignment horizontal="center" vertical="center" wrapText="1"/>
    </xf>
    <xf numFmtId="0" fontId="32" fillId="5" borderId="22" xfId="31" applyNumberFormat="1" applyFont="1" applyFill="1" applyBorder="1" applyAlignment="1">
      <alignment horizontal="center" vertical="center"/>
    </xf>
    <xf numFmtId="0" fontId="32" fillId="5" borderId="25" xfId="31" applyNumberFormat="1" applyFont="1" applyFill="1" applyBorder="1" applyAlignment="1">
      <alignment horizontal="center" vertical="center"/>
    </xf>
    <xf numFmtId="0" fontId="32" fillId="5" borderId="26" xfId="31" applyNumberFormat="1" applyFont="1" applyFill="1" applyBorder="1" applyAlignment="1">
      <alignment horizontal="center" vertical="center"/>
    </xf>
    <xf numFmtId="0" fontId="32" fillId="5" borderId="20" xfId="31" applyNumberFormat="1" applyFont="1" applyFill="1" applyBorder="1" applyAlignment="1">
      <alignment horizontal="center" vertical="center"/>
    </xf>
    <xf numFmtId="0" fontId="32" fillId="5" borderId="21" xfId="31" applyNumberFormat="1" applyFont="1" applyFill="1" applyBorder="1" applyAlignment="1">
      <alignment horizontal="center" vertical="center"/>
    </xf>
    <xf numFmtId="0" fontId="32" fillId="5" borderId="19" xfId="31" applyNumberFormat="1" applyFont="1" applyFill="1" applyBorder="1" applyAlignment="1">
      <alignment horizontal="center" vertical="center"/>
    </xf>
    <xf numFmtId="0" fontId="32" fillId="8" borderId="13" xfId="31" applyNumberFormat="1" applyFont="1" applyFill="1" applyBorder="1" applyAlignment="1">
      <alignment horizontal="center" vertical="center"/>
    </xf>
    <xf numFmtId="0" fontId="32" fillId="8" borderId="4" xfId="31" applyNumberFormat="1" applyFont="1" applyFill="1" applyBorder="1" applyAlignment="1">
      <alignment horizontal="center" vertical="center"/>
    </xf>
    <xf numFmtId="0" fontId="32" fillId="8" borderId="14" xfId="31" applyNumberFormat="1" applyFont="1" applyFill="1" applyBorder="1" applyAlignment="1">
      <alignment horizontal="center" vertical="center"/>
    </xf>
    <xf numFmtId="0" fontId="32" fillId="0" borderId="13" xfId="31" applyFont="1" applyBorder="1">
      <alignment vertical="center"/>
    </xf>
    <xf numFmtId="0" fontId="32" fillId="0" borderId="4" xfId="31" applyFont="1" applyBorder="1">
      <alignment vertical="center"/>
    </xf>
    <xf numFmtId="0" fontId="32" fillId="0" borderId="14" xfId="31" applyFont="1" applyBorder="1">
      <alignment vertical="center"/>
    </xf>
    <xf numFmtId="0" fontId="32" fillId="7" borderId="13" xfId="31" applyNumberFormat="1" applyFont="1" applyFill="1" applyBorder="1" applyAlignment="1">
      <alignment vertical="center" wrapText="1"/>
    </xf>
    <xf numFmtId="0" fontId="32" fillId="7" borderId="4" xfId="31" applyNumberFormat="1" applyFont="1" applyFill="1" applyBorder="1" applyAlignment="1">
      <alignment vertical="center" wrapText="1"/>
    </xf>
    <xf numFmtId="0" fontId="32" fillId="7" borderId="14" xfId="31" applyNumberFormat="1" applyFont="1" applyFill="1" applyBorder="1" applyAlignment="1">
      <alignment vertical="center" wrapText="1"/>
    </xf>
    <xf numFmtId="3" fontId="32" fillId="7" borderId="14" xfId="32" applyNumberFormat="1" applyFont="1" applyFill="1" applyBorder="1" applyAlignment="1">
      <alignment horizontal="center" vertical="center"/>
    </xf>
    <xf numFmtId="3" fontId="32" fillId="0" borderId="13" xfId="32" applyNumberFormat="1" applyFont="1" applyFill="1" applyBorder="1" applyAlignment="1">
      <alignment horizontal="center" vertical="center"/>
    </xf>
    <xf numFmtId="3" fontId="32" fillId="0" borderId="4" xfId="32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horizontal="left" vertical="center" wrapText="1"/>
    </xf>
    <xf numFmtId="0" fontId="32" fillId="0" borderId="4" xfId="31" applyNumberFormat="1" applyFont="1" applyFill="1" applyBorder="1" applyAlignment="1">
      <alignment horizontal="left" vertical="center"/>
    </xf>
    <xf numFmtId="0" fontId="32" fillId="0" borderId="14" xfId="31" applyNumberFormat="1" applyFont="1" applyFill="1" applyBorder="1" applyAlignment="1">
      <alignment horizontal="left" vertical="center"/>
    </xf>
    <xf numFmtId="0" fontId="32" fillId="7" borderId="13" xfId="31" applyNumberFormat="1" applyFont="1" applyFill="1" applyBorder="1" applyAlignment="1">
      <alignment horizontal="left" vertical="top" wrapText="1"/>
    </xf>
    <xf numFmtId="0" fontId="32" fillId="7" borderId="4" xfId="31" applyNumberFormat="1" applyFont="1" applyFill="1" applyBorder="1" applyAlignment="1">
      <alignment horizontal="left" vertical="top" wrapText="1"/>
    </xf>
    <xf numFmtId="0" fontId="32" fillId="7" borderId="14" xfId="31" applyNumberFormat="1" applyFont="1" applyFill="1" applyBorder="1" applyAlignment="1">
      <alignment horizontal="left" vertical="top" wrapText="1"/>
    </xf>
    <xf numFmtId="0" fontId="32" fillId="0" borderId="13" xfId="31" applyNumberFormat="1" applyFont="1" applyFill="1" applyBorder="1" applyAlignment="1">
      <alignment horizontal="left" vertical="top" wrapText="1"/>
    </xf>
    <xf numFmtId="0" fontId="32" fillId="0" borderId="4" xfId="31" applyNumberFormat="1" applyFont="1" applyFill="1" applyBorder="1" applyAlignment="1">
      <alignment horizontal="left" vertical="top" wrapText="1"/>
    </xf>
    <xf numFmtId="0" fontId="32" fillId="0" borderId="14" xfId="31" applyNumberFormat="1" applyFont="1" applyFill="1" applyBorder="1" applyAlignment="1">
      <alignment horizontal="left" vertical="top" wrapText="1"/>
    </xf>
    <xf numFmtId="0" fontId="32" fillId="5" borderId="13" xfId="31" applyFont="1" applyFill="1" applyBorder="1" applyAlignment="1">
      <alignment vertical="center"/>
    </xf>
    <xf numFmtId="0" fontId="32" fillId="5" borderId="4" xfId="31" applyFont="1" applyFill="1" applyBorder="1" applyAlignment="1">
      <alignment vertical="center"/>
    </xf>
    <xf numFmtId="0" fontId="32" fillId="5" borderId="14" xfId="31" applyFont="1" applyFill="1" applyBorder="1" applyAlignment="1">
      <alignment vertical="center"/>
    </xf>
    <xf numFmtId="0" fontId="32" fillId="0" borderId="13" xfId="31" applyFont="1" applyBorder="1" applyAlignment="1">
      <alignment vertical="center"/>
    </xf>
    <xf numFmtId="0" fontId="32" fillId="0" borderId="4" xfId="31" applyFont="1" applyBorder="1" applyAlignment="1">
      <alignment vertical="center"/>
    </xf>
    <xf numFmtId="0" fontId="32" fillId="0" borderId="14" xfId="31" applyFont="1" applyBorder="1" applyAlignment="1">
      <alignment vertical="center"/>
    </xf>
    <xf numFmtId="0" fontId="32" fillId="0" borderId="20" xfId="31" applyFont="1" applyBorder="1" applyAlignment="1">
      <alignment vertical="center"/>
    </xf>
    <xf numFmtId="0" fontId="32" fillId="0" borderId="21" xfId="31" applyFont="1" applyBorder="1" applyAlignment="1">
      <alignment vertical="center"/>
    </xf>
    <xf numFmtId="0" fontId="5" fillId="0" borderId="13" xfId="31" applyNumberFormat="1" applyFont="1" applyFill="1" applyBorder="1" applyAlignment="1">
      <alignment vertical="center" wrapText="1"/>
    </xf>
    <xf numFmtId="0" fontId="5" fillId="0" borderId="4" xfId="31" applyNumberFormat="1" applyFont="1" applyFill="1" applyBorder="1" applyAlignment="1">
      <alignment vertical="center" wrapText="1"/>
    </xf>
    <xf numFmtId="0" fontId="5" fillId="0" borderId="14" xfId="31" applyNumberFormat="1" applyFont="1" applyFill="1" applyBorder="1" applyAlignment="1">
      <alignment vertical="center" wrapText="1"/>
    </xf>
    <xf numFmtId="0" fontId="5" fillId="7" borderId="27" xfId="32" applyNumberFormat="1" applyFont="1" applyFill="1" applyBorder="1" applyAlignment="1">
      <alignment horizontal="center" vertical="center"/>
    </xf>
    <xf numFmtId="0" fontId="5" fillId="0" borderId="13" xfId="31" applyNumberFormat="1" applyFont="1" applyFill="1" applyBorder="1" applyAlignment="1">
      <alignment horizontal="center" vertical="center"/>
    </xf>
    <xf numFmtId="0" fontId="5" fillId="0" borderId="4" xfId="31" applyNumberFormat="1" applyFont="1" applyFill="1" applyBorder="1" applyAlignment="1">
      <alignment horizontal="center" vertical="center"/>
    </xf>
    <xf numFmtId="0" fontId="5" fillId="0" borderId="14" xfId="31" applyNumberFormat="1" applyFont="1" applyFill="1" applyBorder="1" applyAlignment="1">
      <alignment horizontal="center" vertical="center"/>
    </xf>
    <xf numFmtId="0" fontId="5" fillId="0" borderId="13" xfId="32" applyNumberFormat="1" applyFont="1" applyFill="1" applyBorder="1" applyAlignment="1">
      <alignment horizontal="center" vertical="center"/>
    </xf>
    <xf numFmtId="0" fontId="5" fillId="0" borderId="4" xfId="32" applyNumberFormat="1" applyFont="1" applyFill="1" applyBorder="1" applyAlignment="1">
      <alignment horizontal="center" vertical="center"/>
    </xf>
    <xf numFmtId="0" fontId="5" fillId="0" borderId="14" xfId="32" applyNumberFormat="1" applyFont="1" applyFill="1" applyBorder="1" applyAlignment="1">
      <alignment horizontal="center" vertical="center"/>
    </xf>
    <xf numFmtId="0" fontId="5" fillId="0" borderId="20" xfId="31" applyNumberFormat="1" applyFont="1" applyFill="1" applyBorder="1" applyAlignment="1">
      <alignment horizontal="center" vertical="center"/>
    </xf>
    <xf numFmtId="0" fontId="5" fillId="0" borderId="21" xfId="31" applyNumberFormat="1" applyFont="1" applyFill="1" applyBorder="1" applyAlignment="1">
      <alignment horizontal="center" vertical="center"/>
    </xf>
    <xf numFmtId="0" fontId="5" fillId="0" borderId="22" xfId="31" applyNumberFormat="1" applyFont="1" applyFill="1" applyBorder="1" applyAlignment="1">
      <alignment horizontal="center" vertical="center"/>
    </xf>
    <xf numFmtId="0" fontId="5" fillId="7" borderId="13" xfId="31" applyNumberFormat="1" applyFont="1" applyFill="1" applyBorder="1" applyAlignment="1">
      <alignment vertical="center" shrinkToFit="1"/>
    </xf>
    <xf numFmtId="0" fontId="5" fillId="7" borderId="4" xfId="31" applyNumberFormat="1" applyFont="1" applyFill="1" applyBorder="1" applyAlignment="1">
      <alignment vertical="center" shrinkToFit="1"/>
    </xf>
    <xf numFmtId="0" fontId="5" fillId="7" borderId="14" xfId="31" applyNumberFormat="1" applyFont="1" applyFill="1" applyBorder="1" applyAlignment="1">
      <alignment vertical="center" shrinkToFit="1"/>
    </xf>
    <xf numFmtId="0" fontId="5" fillId="0" borderId="13" xfId="31" applyNumberFormat="1" applyFont="1" applyFill="1" applyBorder="1" applyAlignment="1">
      <alignment vertical="center" shrinkToFit="1"/>
    </xf>
    <xf numFmtId="0" fontId="5" fillId="0" borderId="4" xfId="31" applyNumberFormat="1" applyFont="1" applyFill="1" applyBorder="1" applyAlignment="1">
      <alignment vertical="center" shrinkToFit="1"/>
    </xf>
    <xf numFmtId="0" fontId="5" fillId="0" borderId="14" xfId="31" applyNumberFormat="1" applyFont="1" applyFill="1" applyBorder="1" applyAlignment="1">
      <alignment vertical="center" shrinkToFit="1"/>
    </xf>
    <xf numFmtId="0" fontId="5" fillId="7" borderId="13" xfId="31" applyNumberFormat="1" applyFont="1" applyFill="1" applyBorder="1" applyAlignment="1">
      <alignment horizontal="center" vertical="center"/>
    </xf>
    <xf numFmtId="0" fontId="5" fillId="7" borderId="14" xfId="31" applyNumberFormat="1" applyFont="1" applyFill="1" applyBorder="1" applyAlignment="1">
      <alignment horizontal="center" vertical="center"/>
    </xf>
    <xf numFmtId="0" fontId="5" fillId="7" borderId="13" xfId="31" applyNumberFormat="1" applyFont="1" applyFill="1" applyBorder="1" applyAlignment="1">
      <alignment vertical="center" wrapText="1"/>
    </xf>
    <xf numFmtId="0" fontId="5" fillId="7" borderId="4" xfId="31" applyNumberFormat="1" applyFont="1" applyFill="1" applyBorder="1" applyAlignment="1">
      <alignment vertical="center" wrapText="1"/>
    </xf>
    <xf numFmtId="0" fontId="5" fillId="7" borderId="14" xfId="31" applyNumberFormat="1" applyFont="1" applyFill="1" applyBorder="1" applyAlignment="1">
      <alignment vertical="center" wrapText="1"/>
    </xf>
    <xf numFmtId="0" fontId="5" fillId="7" borderId="13" xfId="32" applyNumberFormat="1" applyFont="1" applyFill="1" applyBorder="1" applyAlignment="1">
      <alignment horizontal="center" vertical="center"/>
    </xf>
    <xf numFmtId="0" fontId="5" fillId="7" borderId="4" xfId="32" applyNumberFormat="1" applyFont="1" applyFill="1" applyBorder="1" applyAlignment="1">
      <alignment horizontal="center" vertical="center"/>
    </xf>
    <xf numFmtId="0" fontId="5" fillId="7" borderId="14" xfId="32" applyNumberFormat="1" applyFont="1" applyFill="1" applyBorder="1" applyAlignment="1">
      <alignment horizontal="center" vertical="center"/>
    </xf>
    <xf numFmtId="0" fontId="5" fillId="0" borderId="13" xfId="31" quotePrefix="1" applyNumberFormat="1" applyFont="1" applyFill="1" applyBorder="1" applyAlignment="1">
      <alignment horizontal="right" vertical="center" shrinkToFit="1"/>
    </xf>
    <xf numFmtId="0" fontId="5" fillId="0" borderId="4" xfId="31" applyNumberFormat="1" applyFont="1" applyFill="1" applyBorder="1" applyAlignment="1">
      <alignment horizontal="right" vertical="center" shrinkToFit="1"/>
    </xf>
    <xf numFmtId="0" fontId="5" fillId="0" borderId="14" xfId="31" applyNumberFormat="1" applyFont="1" applyFill="1" applyBorder="1" applyAlignment="1">
      <alignment horizontal="right" vertical="center" shrinkToFit="1"/>
    </xf>
    <xf numFmtId="3" fontId="5" fillId="7" borderId="13" xfId="32" applyNumberFormat="1" applyFont="1" applyFill="1" applyBorder="1" applyAlignment="1">
      <alignment horizontal="center" vertical="center"/>
    </xf>
    <xf numFmtId="3" fontId="5" fillId="7" borderId="4" xfId="32" applyNumberFormat="1" applyFont="1" applyFill="1" applyBorder="1" applyAlignment="1">
      <alignment horizontal="center" vertical="center"/>
    </xf>
    <xf numFmtId="3" fontId="5" fillId="7" borderId="14" xfId="32" applyNumberFormat="1" applyFont="1" applyFill="1" applyBorder="1" applyAlignment="1">
      <alignment horizontal="center" vertical="center"/>
    </xf>
    <xf numFmtId="3" fontId="5" fillId="0" borderId="13" xfId="32" applyNumberFormat="1" applyFont="1" applyFill="1" applyBorder="1" applyAlignment="1">
      <alignment horizontal="center" vertical="center"/>
    </xf>
    <xf numFmtId="3" fontId="5" fillId="0" borderId="4" xfId="32" applyNumberFormat="1" applyFont="1" applyFill="1" applyBorder="1" applyAlignment="1">
      <alignment horizontal="center" vertical="center"/>
    </xf>
    <xf numFmtId="0" fontId="5" fillId="0" borderId="13" xfId="31" applyNumberFormat="1" applyFont="1" applyFill="1" applyBorder="1" applyAlignment="1">
      <alignment horizontal="left" vertical="center" wrapText="1"/>
    </xf>
    <xf numFmtId="0" fontId="5" fillId="0" borderId="4" xfId="31" applyNumberFormat="1" applyFont="1" applyFill="1" applyBorder="1" applyAlignment="1">
      <alignment horizontal="left" vertical="center"/>
    </xf>
    <xf numFmtId="0" fontId="5" fillId="0" borderId="14" xfId="31" applyNumberFormat="1" applyFont="1" applyFill="1" applyBorder="1" applyAlignment="1">
      <alignment horizontal="left" vertical="center"/>
    </xf>
    <xf numFmtId="0" fontId="5" fillId="0" borderId="13" xfId="31" applyNumberFormat="1" applyFont="1" applyFill="1" applyBorder="1" applyAlignment="1">
      <alignment horizontal="left" vertical="top" wrapText="1"/>
    </xf>
    <xf numFmtId="0" fontId="5" fillId="0" borderId="4" xfId="31" applyNumberFormat="1" applyFont="1" applyFill="1" applyBorder="1" applyAlignment="1">
      <alignment horizontal="left" vertical="top" wrapText="1"/>
    </xf>
    <xf numFmtId="0" fontId="5" fillId="0" borderId="14" xfId="31" applyNumberFormat="1" applyFont="1" applyFill="1" applyBorder="1" applyAlignment="1">
      <alignment horizontal="left" vertical="top" wrapText="1"/>
    </xf>
    <xf numFmtId="0" fontId="5" fillId="7" borderId="20" xfId="31" applyNumberFormat="1" applyFont="1" applyFill="1" applyBorder="1" applyAlignment="1">
      <alignment vertical="center" shrinkToFit="1"/>
    </xf>
    <xf numFmtId="0" fontId="5" fillId="7" borderId="21" xfId="31" applyNumberFormat="1" applyFont="1" applyFill="1" applyBorder="1" applyAlignment="1">
      <alignment vertical="center" shrinkToFit="1"/>
    </xf>
    <xf numFmtId="0" fontId="5" fillId="7" borderId="22" xfId="31" applyNumberFormat="1" applyFont="1" applyFill="1" applyBorder="1" applyAlignment="1">
      <alignment vertical="center" shrinkToFit="1"/>
    </xf>
    <xf numFmtId="0" fontId="5" fillId="7" borderId="20" xfId="31" applyNumberFormat="1" applyFont="1" applyFill="1" applyBorder="1" applyAlignment="1">
      <alignment horizontal="center" vertical="center"/>
    </xf>
    <xf numFmtId="0" fontId="5" fillId="7" borderId="22" xfId="31" applyNumberFormat="1" applyFont="1" applyFill="1" applyBorder="1" applyAlignment="1">
      <alignment horizontal="center" vertical="center"/>
    </xf>
    <xf numFmtId="0" fontId="5" fillId="5" borderId="5" xfId="31" applyNumberFormat="1" applyFont="1" applyFill="1" applyBorder="1" applyAlignment="1">
      <alignment horizontal="center" vertical="center"/>
    </xf>
    <xf numFmtId="168" fontId="5" fillId="5" borderId="13" xfId="31" applyNumberFormat="1" applyFont="1" applyFill="1" applyBorder="1" applyAlignment="1">
      <alignment horizontal="center" vertical="center" shrinkToFit="1"/>
    </xf>
    <xf numFmtId="168" fontId="5" fillId="5" borderId="4" xfId="31" applyNumberFormat="1" applyFont="1" applyFill="1" applyBorder="1" applyAlignment="1">
      <alignment horizontal="center" vertical="center" shrinkToFit="1"/>
    </xf>
    <xf numFmtId="168" fontId="5" fillId="5" borderId="14" xfId="31" applyNumberFormat="1" applyFont="1" applyFill="1" applyBorder="1" applyAlignment="1">
      <alignment horizontal="center" vertical="center" shrinkToFit="1"/>
    </xf>
    <xf numFmtId="0" fontId="5" fillId="5" borderId="13" xfId="31" applyFont="1" applyFill="1" applyBorder="1" applyAlignment="1">
      <alignment vertical="center"/>
    </xf>
    <xf numFmtId="0" fontId="5" fillId="5" borderId="4" xfId="31" applyFont="1" applyFill="1" applyBorder="1" applyAlignment="1">
      <alignment vertical="center"/>
    </xf>
    <xf numFmtId="0" fontId="5" fillId="5" borderId="14" xfId="31" applyFont="1" applyFill="1" applyBorder="1" applyAlignment="1">
      <alignment vertical="center"/>
    </xf>
    <xf numFmtId="165" fontId="5" fillId="0" borderId="13" xfId="31" applyNumberFormat="1" applyFont="1" applyBorder="1" applyAlignment="1">
      <alignment horizontal="right" vertical="center"/>
    </xf>
    <xf numFmtId="165" fontId="5" fillId="0" borderId="4" xfId="31" applyNumberFormat="1" applyFont="1" applyBorder="1" applyAlignment="1">
      <alignment horizontal="right" vertical="center"/>
    </xf>
    <xf numFmtId="165" fontId="5" fillId="0" borderId="14" xfId="31" applyNumberFormat="1" applyFont="1" applyBorder="1" applyAlignment="1">
      <alignment horizontal="right" vertical="center"/>
    </xf>
    <xf numFmtId="0" fontId="5" fillId="0" borderId="20" xfId="31" applyFont="1" applyBorder="1" applyAlignment="1">
      <alignment vertical="center"/>
    </xf>
    <xf numFmtId="0" fontId="5" fillId="0" borderId="21" xfId="31" applyFont="1" applyBorder="1" applyAlignment="1">
      <alignment vertical="center"/>
    </xf>
    <xf numFmtId="165" fontId="5" fillId="0" borderId="21" xfId="31" applyNumberFormat="1" applyFont="1" applyBorder="1" applyAlignment="1">
      <alignment horizontal="center" vertical="center"/>
    </xf>
    <xf numFmtId="165" fontId="5" fillId="0" borderId="0" xfId="31" applyNumberFormat="1" applyFont="1" applyFill="1" applyBorder="1" applyAlignment="1">
      <alignment horizontal="center" vertical="center"/>
    </xf>
    <xf numFmtId="0" fontId="5" fillId="5" borderId="20" xfId="31" applyNumberFormat="1" applyFont="1" applyFill="1" applyBorder="1" applyAlignment="1">
      <alignment horizontal="center" vertical="center" wrapText="1"/>
    </xf>
    <xf numFmtId="0" fontId="5" fillId="5" borderId="21" xfId="31" applyNumberFormat="1" applyFont="1" applyFill="1" applyBorder="1" applyAlignment="1">
      <alignment horizontal="center" vertical="center" wrapText="1"/>
    </xf>
    <xf numFmtId="0" fontId="5" fillId="5" borderId="25" xfId="31" applyNumberFormat="1" applyFont="1" applyFill="1" applyBorder="1" applyAlignment="1">
      <alignment horizontal="center" vertical="center" wrapText="1"/>
    </xf>
    <xf numFmtId="0" fontId="5" fillId="5" borderId="19" xfId="31" applyNumberFormat="1" applyFont="1" applyFill="1" applyBorder="1" applyAlignment="1">
      <alignment horizontal="center" vertical="center" wrapText="1"/>
    </xf>
    <xf numFmtId="0" fontId="5" fillId="5" borderId="22" xfId="31" applyNumberFormat="1" applyFont="1" applyFill="1" applyBorder="1" applyAlignment="1">
      <alignment horizontal="center" vertical="center"/>
    </xf>
    <xf numFmtId="0" fontId="5" fillId="5" borderId="25" xfId="31" applyNumberFormat="1" applyFont="1" applyFill="1" applyBorder="1" applyAlignment="1">
      <alignment horizontal="center" vertical="center"/>
    </xf>
    <xf numFmtId="0" fontId="5" fillId="5" borderId="26" xfId="31" applyNumberFormat="1" applyFont="1" applyFill="1" applyBorder="1" applyAlignment="1">
      <alignment horizontal="center" vertical="center"/>
    </xf>
    <xf numFmtId="0" fontId="5" fillId="5" borderId="20" xfId="31" applyNumberFormat="1" applyFont="1" applyFill="1" applyBorder="1" applyAlignment="1">
      <alignment horizontal="center" vertical="center"/>
    </xf>
    <xf numFmtId="0" fontId="5" fillId="5" borderId="21" xfId="31" applyNumberFormat="1" applyFont="1" applyFill="1" applyBorder="1" applyAlignment="1">
      <alignment horizontal="center" vertical="center"/>
    </xf>
    <xf numFmtId="0" fontId="5" fillId="5" borderId="19" xfId="31" applyNumberFormat="1" applyFont="1" applyFill="1" applyBorder="1" applyAlignment="1">
      <alignment horizontal="center" vertical="center"/>
    </xf>
    <xf numFmtId="0" fontId="5" fillId="8" borderId="13" xfId="31" applyNumberFormat="1" applyFont="1" applyFill="1" applyBorder="1" applyAlignment="1">
      <alignment horizontal="center" vertical="center"/>
    </xf>
    <xf numFmtId="0" fontId="5" fillId="8" borderId="4" xfId="31" applyNumberFormat="1" applyFont="1" applyFill="1" applyBorder="1" applyAlignment="1">
      <alignment horizontal="center" vertical="center"/>
    </xf>
    <xf numFmtId="0" fontId="5" fillId="8" borderId="14" xfId="31" applyNumberFormat="1" applyFont="1" applyFill="1" applyBorder="1" applyAlignment="1">
      <alignment horizontal="center" vertical="center"/>
    </xf>
    <xf numFmtId="0" fontId="5" fillId="0" borderId="13" xfId="31" applyFont="1" applyBorder="1" applyAlignment="1">
      <alignment vertical="center"/>
    </xf>
    <xf numFmtId="0" fontId="5" fillId="0" borderId="4" xfId="31" applyFont="1" applyBorder="1" applyAlignment="1">
      <alignment vertical="center"/>
    </xf>
    <xf numFmtId="0" fontId="5" fillId="0" borderId="14" xfId="31" applyFont="1" applyBorder="1" applyAlignment="1">
      <alignment vertical="center"/>
    </xf>
    <xf numFmtId="0" fontId="5" fillId="0" borderId="13" xfId="31" applyFont="1" applyBorder="1" applyAlignment="1">
      <alignment vertical="center" wrapText="1"/>
    </xf>
    <xf numFmtId="0" fontId="5" fillId="0" borderId="4" xfId="31" applyNumberFormat="1" applyFont="1" applyFill="1" applyBorder="1" applyAlignment="1">
      <alignment horizontal="left" vertical="center" wrapText="1"/>
    </xf>
    <xf numFmtId="0" fontId="5" fillId="0" borderId="14" xfId="31" applyNumberFormat="1" applyFont="1" applyFill="1" applyBorder="1" applyAlignment="1">
      <alignment horizontal="left" vertical="center" wrapText="1"/>
    </xf>
    <xf numFmtId="0" fontId="31" fillId="0" borderId="13" xfId="31" quotePrefix="1" applyNumberFormat="1" applyFont="1" applyFill="1" applyBorder="1" applyAlignment="1">
      <alignment horizontal="right" vertical="center" shrinkToFit="1"/>
    </xf>
    <xf numFmtId="0" fontId="31" fillId="0" borderId="4" xfId="31" applyNumberFormat="1" applyFont="1" applyFill="1" applyBorder="1" applyAlignment="1">
      <alignment horizontal="right" vertical="center" shrinkToFit="1"/>
    </xf>
    <xf numFmtId="0" fontId="31" fillId="0" borderId="14" xfId="31" applyNumberFormat="1" applyFont="1" applyFill="1" applyBorder="1" applyAlignment="1">
      <alignment horizontal="right" vertical="center" shrinkToFit="1"/>
    </xf>
    <xf numFmtId="0" fontId="31" fillId="7" borderId="13" xfId="31" applyNumberFormat="1" applyFont="1" applyFill="1" applyBorder="1" applyAlignment="1">
      <alignment horizontal="center" vertical="center"/>
    </xf>
    <xf numFmtId="0" fontId="31" fillId="7" borderId="14" xfId="31" applyNumberFormat="1" applyFont="1" applyFill="1" applyBorder="1" applyAlignment="1">
      <alignment horizontal="center" vertical="center"/>
    </xf>
    <xf numFmtId="0" fontId="31" fillId="0" borderId="13" xfId="31" applyNumberFormat="1" applyFont="1" applyFill="1" applyBorder="1" applyAlignment="1">
      <alignment vertical="center" wrapText="1"/>
    </xf>
    <xf numFmtId="0" fontId="31" fillId="0" borderId="4" xfId="31" applyNumberFormat="1" applyFont="1" applyFill="1" applyBorder="1" applyAlignment="1">
      <alignment vertical="center" wrapText="1"/>
    </xf>
    <xf numFmtId="0" fontId="31" fillId="0" borderId="14" xfId="31" applyNumberFormat="1" applyFont="1" applyFill="1" applyBorder="1" applyAlignment="1">
      <alignment vertical="center" wrapText="1"/>
    </xf>
    <xf numFmtId="0" fontId="31" fillId="7" borderId="27" xfId="32" applyNumberFormat="1" applyFont="1" applyFill="1" applyBorder="1" applyAlignment="1">
      <alignment horizontal="center" vertical="center"/>
    </xf>
    <xf numFmtId="0" fontId="31" fillId="0" borderId="13" xfId="31" applyNumberFormat="1" applyFont="1" applyFill="1" applyBorder="1" applyAlignment="1">
      <alignment horizontal="center" vertical="center"/>
    </xf>
    <xf numFmtId="0" fontId="31" fillId="0" borderId="4" xfId="31" applyNumberFormat="1" applyFont="1" applyFill="1" applyBorder="1" applyAlignment="1">
      <alignment horizontal="center" vertical="center"/>
    </xf>
    <xf numFmtId="0" fontId="31" fillId="0" borderId="14" xfId="31" applyNumberFormat="1" applyFont="1" applyFill="1" applyBorder="1" applyAlignment="1">
      <alignment horizontal="center" vertical="center"/>
    </xf>
    <xf numFmtId="0" fontId="31" fillId="0" borderId="13" xfId="32" applyNumberFormat="1" applyFont="1" applyFill="1" applyBorder="1" applyAlignment="1">
      <alignment horizontal="center" vertical="center"/>
    </xf>
    <xf numFmtId="0" fontId="31" fillId="0" borderId="4" xfId="32" applyNumberFormat="1" applyFont="1" applyFill="1" applyBorder="1" applyAlignment="1">
      <alignment horizontal="center" vertical="center"/>
    </xf>
    <xf numFmtId="0" fontId="31" fillId="0" borderId="14" xfId="32" applyNumberFormat="1" applyFont="1" applyFill="1" applyBorder="1" applyAlignment="1">
      <alignment horizontal="center" vertical="center"/>
    </xf>
    <xf numFmtId="0" fontId="31" fillId="0" borderId="20" xfId="31" applyNumberFormat="1" applyFont="1" applyFill="1" applyBorder="1" applyAlignment="1">
      <alignment horizontal="center" vertical="center"/>
    </xf>
    <xf numFmtId="0" fontId="31" fillId="0" borderId="21" xfId="31" applyNumberFormat="1" applyFont="1" applyFill="1" applyBorder="1" applyAlignment="1">
      <alignment horizontal="center" vertical="center"/>
    </xf>
    <xf numFmtId="0" fontId="31" fillId="0" borderId="22" xfId="31" applyNumberFormat="1" applyFont="1" applyFill="1" applyBorder="1" applyAlignment="1">
      <alignment horizontal="center" vertical="center"/>
    </xf>
    <xf numFmtId="0" fontId="31" fillId="0" borderId="13" xfId="31" applyNumberFormat="1" applyFont="1" applyFill="1" applyBorder="1" applyAlignment="1">
      <alignment vertical="center" shrinkToFit="1"/>
    </xf>
    <xf numFmtId="0" fontId="31" fillId="0" borderId="4" xfId="31" applyNumberFormat="1" applyFont="1" applyFill="1" applyBorder="1" applyAlignment="1">
      <alignment vertical="center" shrinkToFit="1"/>
    </xf>
    <xf numFmtId="0" fontId="31" fillId="0" borderId="14" xfId="31" applyNumberFormat="1" applyFont="1" applyFill="1" applyBorder="1" applyAlignment="1">
      <alignment vertical="center" shrinkToFit="1"/>
    </xf>
    <xf numFmtId="0" fontId="32" fillId="0" borderId="27" xfId="32" applyNumberFormat="1" applyFont="1" applyFill="1" applyBorder="1" applyAlignment="1">
      <alignment horizontal="center" vertical="center"/>
    </xf>
    <xf numFmtId="0" fontId="32" fillId="0" borderId="13" xfId="31" quotePrefix="1" applyNumberFormat="1" applyFont="1" applyFill="1" applyBorder="1" applyAlignment="1">
      <alignment vertical="center" wrapText="1"/>
    </xf>
    <xf numFmtId="0" fontId="32" fillId="0" borderId="13" xfId="31" applyFont="1" applyBorder="1" applyAlignment="1">
      <alignment horizontal="center" vertical="center"/>
    </xf>
    <xf numFmtId="0" fontId="32" fillId="0" borderId="4" xfId="31" applyFont="1" applyBorder="1" applyAlignment="1">
      <alignment horizontal="center" vertical="center"/>
    </xf>
    <xf numFmtId="0" fontId="32" fillId="0" borderId="14" xfId="31" applyFont="1" applyBorder="1" applyAlignment="1">
      <alignment horizontal="center" vertical="center"/>
    </xf>
    <xf numFmtId="0" fontId="32" fillId="0" borderId="20" xfId="31" applyFont="1" applyBorder="1" applyAlignment="1">
      <alignment horizontal="center" vertical="center"/>
    </xf>
    <xf numFmtId="0" fontId="32" fillId="0" borderId="21" xfId="31" applyFont="1" applyBorder="1" applyAlignment="1">
      <alignment horizontal="center" vertical="center"/>
    </xf>
    <xf numFmtId="0" fontId="32" fillId="0" borderId="22" xfId="31" applyFont="1" applyBorder="1" applyAlignment="1">
      <alignment horizontal="center" vertical="center"/>
    </xf>
    <xf numFmtId="0" fontId="32" fillId="0" borderId="27" xfId="32" applyFont="1" applyFill="1" applyBorder="1" applyAlignment="1">
      <alignment horizontal="center" vertical="center" wrapText="1"/>
    </xf>
    <xf numFmtId="0" fontId="32" fillId="0" borderId="27" xfId="32" applyFont="1" applyFill="1" applyBorder="1" applyAlignment="1">
      <alignment horizontal="center" vertical="center"/>
    </xf>
    <xf numFmtId="0" fontId="32" fillId="0" borderId="13" xfId="31" applyFont="1" applyFill="1" applyBorder="1" applyAlignment="1">
      <alignment vertical="center" wrapText="1"/>
    </xf>
    <xf numFmtId="0" fontId="32" fillId="0" borderId="4" xfId="31" applyFont="1" applyFill="1" applyBorder="1" applyAlignment="1">
      <alignment vertical="center" wrapText="1"/>
    </xf>
    <xf numFmtId="0" fontId="32" fillId="0" borderId="14" xfId="31" applyFont="1" applyFill="1" applyBorder="1" applyAlignment="1">
      <alignment vertical="center" wrapText="1"/>
    </xf>
    <xf numFmtId="0" fontId="32" fillId="0" borderId="13" xfId="31" applyFont="1" applyBorder="1" applyAlignment="1">
      <alignment horizontal="left" vertical="center" wrapText="1"/>
    </xf>
    <xf numFmtId="0" fontId="32" fillId="0" borderId="4" xfId="31" applyFont="1" applyBorder="1" applyAlignment="1">
      <alignment horizontal="left" vertical="center" wrapText="1"/>
    </xf>
    <xf numFmtId="0" fontId="32" fillId="0" borderId="14" xfId="31" applyFont="1" applyBorder="1" applyAlignment="1">
      <alignment horizontal="left" vertical="center" wrapText="1"/>
    </xf>
    <xf numFmtId="0" fontId="32" fillId="7" borderId="13" xfId="31" applyFont="1" applyFill="1" applyBorder="1" applyAlignment="1">
      <alignment horizontal="left" vertical="center" wrapText="1"/>
    </xf>
    <xf numFmtId="0" fontId="32" fillId="7" borderId="4" xfId="31" applyFont="1" applyFill="1" applyBorder="1" applyAlignment="1">
      <alignment horizontal="left" vertical="center" wrapText="1"/>
    </xf>
    <xf numFmtId="0" fontId="32" fillId="7" borderId="14" xfId="31" applyFont="1" applyFill="1" applyBorder="1" applyAlignment="1">
      <alignment horizontal="left" vertical="center" wrapText="1"/>
    </xf>
    <xf numFmtId="0" fontId="32" fillId="0" borderId="13" xfId="31" applyFont="1" applyBorder="1" applyAlignment="1">
      <alignment horizontal="left" vertical="top" wrapText="1"/>
    </xf>
    <xf numFmtId="0" fontId="32" fillId="0" borderId="4" xfId="31" applyFont="1" applyBorder="1" applyAlignment="1">
      <alignment horizontal="left" vertical="top" wrapText="1"/>
    </xf>
    <xf numFmtId="0" fontId="32" fillId="0" borderId="14" xfId="31" applyFont="1" applyBorder="1" applyAlignment="1">
      <alignment horizontal="left" vertical="top" wrapText="1"/>
    </xf>
    <xf numFmtId="0" fontId="32" fillId="7" borderId="13" xfId="31" applyFont="1" applyFill="1" applyBorder="1" applyAlignment="1">
      <alignment horizontal="left" vertical="top" wrapText="1"/>
    </xf>
    <xf numFmtId="0" fontId="32" fillId="7" borderId="4" xfId="31" applyFont="1" applyFill="1" applyBorder="1" applyAlignment="1">
      <alignment horizontal="left" vertical="top" wrapText="1"/>
    </xf>
    <xf numFmtId="0" fontId="32" fillId="7" borderId="14" xfId="31" applyFont="1" applyFill="1" applyBorder="1" applyAlignment="1">
      <alignment horizontal="left" vertical="top" wrapText="1"/>
    </xf>
    <xf numFmtId="0" fontId="32" fillId="7" borderId="27" xfId="32" applyNumberFormat="1" applyFont="1" applyFill="1" applyBorder="1" applyAlignment="1">
      <alignment horizontal="center" vertical="center" shrinkToFit="1"/>
    </xf>
    <xf numFmtId="0" fontId="32" fillId="5" borderId="5" xfId="31" applyFont="1" applyFill="1" applyBorder="1" applyAlignment="1">
      <alignment horizontal="center" vertical="center"/>
    </xf>
    <xf numFmtId="0" fontId="32" fillId="5" borderId="20" xfId="31" applyFont="1" applyFill="1" applyBorder="1" applyAlignment="1">
      <alignment horizontal="center" vertical="center"/>
    </xf>
    <xf numFmtId="0" fontId="32" fillId="5" borderId="21" xfId="31" applyFont="1" applyFill="1" applyBorder="1" applyAlignment="1">
      <alignment horizontal="center" vertical="center"/>
    </xf>
    <xf numFmtId="0" fontId="32" fillId="5" borderId="22" xfId="31" applyFont="1" applyFill="1" applyBorder="1" applyAlignment="1">
      <alignment horizontal="center" vertical="center"/>
    </xf>
    <xf numFmtId="0" fontId="32" fillId="5" borderId="25" xfId="31" applyFont="1" applyFill="1" applyBorder="1" applyAlignment="1">
      <alignment horizontal="center" vertical="center"/>
    </xf>
    <xf numFmtId="0" fontId="32" fillId="5" borderId="19" xfId="31" applyFont="1" applyFill="1" applyBorder="1" applyAlignment="1">
      <alignment horizontal="center" vertical="center"/>
    </xf>
    <xf numFmtId="0" fontId="32" fillId="5" borderId="26" xfId="31" applyFont="1" applyFill="1" applyBorder="1" applyAlignment="1">
      <alignment horizontal="center" vertical="center"/>
    </xf>
    <xf numFmtId="0" fontId="32" fillId="0" borderId="5" xfId="32" applyNumberFormat="1" applyFont="1" applyFill="1" applyBorder="1" applyAlignment="1">
      <alignment horizontal="center" vertical="center"/>
    </xf>
    <xf numFmtId="0" fontId="32" fillId="7" borderId="5" xfId="30" applyNumberFormat="1" applyFont="1" applyFill="1" applyBorder="1" applyAlignment="1">
      <alignment horizontal="center" vertical="center"/>
    </xf>
    <xf numFmtId="0" fontId="32" fillId="0" borderId="5" xfId="30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vertical="center"/>
    </xf>
    <xf numFmtId="0" fontId="32" fillId="0" borderId="4" xfId="31" applyNumberFormat="1" applyFont="1" applyFill="1" applyBorder="1" applyAlignment="1">
      <alignment vertical="center"/>
    </xf>
    <xf numFmtId="0" fontId="32" fillId="0" borderId="14" xfId="31" applyNumberFormat="1" applyFont="1" applyFill="1" applyBorder="1" applyAlignment="1">
      <alignment vertical="center"/>
    </xf>
    <xf numFmtId="0" fontId="32" fillId="7" borderId="13" xfId="31" applyNumberFormat="1" applyFont="1" applyFill="1" applyBorder="1" applyAlignment="1">
      <alignment vertical="center"/>
    </xf>
    <xf numFmtId="0" fontId="32" fillId="7" borderId="4" xfId="31" applyNumberFormat="1" applyFont="1" applyFill="1" applyBorder="1" applyAlignment="1">
      <alignment vertical="center"/>
    </xf>
    <xf numFmtId="0" fontId="32" fillId="7" borderId="14" xfId="31" applyNumberFormat="1" applyFont="1" applyFill="1" applyBorder="1" applyAlignment="1">
      <alignment vertical="center"/>
    </xf>
    <xf numFmtId="0" fontId="32" fillId="7" borderId="13" xfId="31" applyNumberFormat="1" applyFont="1" applyFill="1" applyBorder="1" applyAlignment="1">
      <alignment horizontal="left" vertical="center" wrapText="1"/>
    </xf>
    <xf numFmtId="0" fontId="32" fillId="7" borderId="4" xfId="31" applyNumberFormat="1" applyFont="1" applyFill="1" applyBorder="1" applyAlignment="1">
      <alignment horizontal="left" vertical="center" wrapText="1"/>
    </xf>
    <xf numFmtId="0" fontId="32" fillId="7" borderId="14" xfId="31" applyNumberFormat="1" applyFont="1" applyFill="1" applyBorder="1" applyAlignment="1">
      <alignment horizontal="left" vertical="center" wrapText="1"/>
    </xf>
    <xf numFmtId="0" fontId="32" fillId="7" borderId="20" xfId="31" applyNumberFormat="1" applyFont="1" applyFill="1" applyBorder="1" applyAlignment="1">
      <alignment vertical="center"/>
    </xf>
    <xf numFmtId="0" fontId="32" fillId="7" borderId="21" xfId="31" applyNumberFormat="1" applyFont="1" applyFill="1" applyBorder="1" applyAlignment="1">
      <alignment vertical="center"/>
    </xf>
    <xf numFmtId="0" fontId="32" fillId="7" borderId="22" xfId="31" applyNumberFormat="1" applyFont="1" applyFill="1" applyBorder="1" applyAlignment="1">
      <alignment vertical="center"/>
    </xf>
    <xf numFmtId="0" fontId="32" fillId="0" borderId="4" xfId="31" quotePrefix="1" applyNumberFormat="1" applyFont="1" applyFill="1" applyBorder="1" applyAlignment="1">
      <alignment vertical="center" wrapText="1"/>
    </xf>
    <xf numFmtId="0" fontId="32" fillId="0" borderId="14" xfId="31" quotePrefix="1" applyNumberFormat="1" applyFont="1" applyFill="1" applyBorder="1" applyAlignment="1">
      <alignment vertical="center" wrapText="1"/>
    </xf>
    <xf numFmtId="0" fontId="32" fillId="0" borderId="13" xfId="32" applyFont="1" applyBorder="1" applyAlignment="1">
      <alignment horizontal="center" vertical="center"/>
    </xf>
    <xf numFmtId="0" fontId="32" fillId="0" borderId="4" xfId="32" applyFont="1" applyBorder="1" applyAlignment="1">
      <alignment horizontal="center" vertical="center"/>
    </xf>
    <xf numFmtId="0" fontId="32" fillId="0" borderId="14" xfId="32" applyFont="1" applyBorder="1" applyAlignment="1">
      <alignment horizontal="center" vertical="center"/>
    </xf>
    <xf numFmtId="0" fontId="32" fillId="7" borderId="20" xfId="31" applyFont="1" applyFill="1" applyBorder="1" applyAlignment="1">
      <alignment vertical="center" shrinkToFit="1"/>
    </xf>
    <xf numFmtId="0" fontId="32" fillId="7" borderId="21" xfId="31" applyFont="1" applyFill="1" applyBorder="1" applyAlignment="1">
      <alignment vertical="center" shrinkToFit="1"/>
    </xf>
    <xf numFmtId="0" fontId="32" fillId="7" borderId="22" xfId="31" applyFont="1" applyFill="1" applyBorder="1" applyAlignment="1">
      <alignment vertical="center" shrinkToFit="1"/>
    </xf>
    <xf numFmtId="0" fontId="32" fillId="7" borderId="27" xfId="32" applyFont="1" applyFill="1" applyBorder="1" applyAlignment="1">
      <alignment horizontal="center" vertical="center"/>
    </xf>
    <xf numFmtId="0" fontId="32" fillId="7" borderId="13" xfId="31" applyFont="1" applyFill="1" applyBorder="1" applyAlignment="1">
      <alignment vertical="center" shrinkToFit="1"/>
    </xf>
    <xf numFmtId="0" fontId="32" fillId="7" borderId="4" xfId="31" applyFont="1" applyFill="1" applyBorder="1" applyAlignment="1">
      <alignment vertical="center" shrinkToFit="1"/>
    </xf>
    <xf numFmtId="0" fontId="32" fillId="7" borderId="14" xfId="31" applyFont="1" applyFill="1" applyBorder="1" applyAlignment="1">
      <alignment vertical="center" shrinkToFit="1"/>
    </xf>
    <xf numFmtId="0" fontId="5" fillId="0" borderId="5" xfId="30" applyNumberFormat="1" applyFont="1" applyFill="1" applyBorder="1" applyAlignment="1">
      <alignment horizontal="center" vertical="center"/>
    </xf>
    <xf numFmtId="0" fontId="32" fillId="0" borderId="13" xfId="31" quotePrefix="1" applyFont="1" applyBorder="1" applyAlignment="1">
      <alignment vertical="center" wrapText="1"/>
    </xf>
    <xf numFmtId="0" fontId="32" fillId="0" borderId="4" xfId="31" quotePrefix="1" applyFont="1" applyBorder="1" applyAlignment="1">
      <alignment vertical="center" wrapText="1"/>
    </xf>
    <xf numFmtId="0" fontId="32" fillId="0" borderId="14" xfId="31" quotePrefix="1" applyFont="1" applyBorder="1" applyAlignment="1">
      <alignment vertical="center" wrapText="1"/>
    </xf>
    <xf numFmtId="0" fontId="32" fillId="0" borderId="13" xfId="31" quotePrefix="1" applyFont="1" applyFill="1" applyBorder="1" applyAlignment="1">
      <alignment vertical="center" wrapText="1"/>
    </xf>
    <xf numFmtId="0" fontId="32" fillId="0" borderId="4" xfId="31" quotePrefix="1" applyFont="1" applyFill="1" applyBorder="1" applyAlignment="1">
      <alignment vertical="center" wrapText="1"/>
    </xf>
    <xf numFmtId="0" fontId="32" fillId="0" borderId="14" xfId="31" quotePrefix="1" applyFont="1" applyFill="1" applyBorder="1" applyAlignment="1">
      <alignment vertical="center" wrapText="1"/>
    </xf>
    <xf numFmtId="0" fontId="32" fillId="0" borderId="5" xfId="32" applyFont="1" applyFill="1" applyBorder="1" applyAlignment="1">
      <alignment horizontal="center" vertical="center"/>
    </xf>
    <xf numFmtId="0" fontId="32" fillId="0" borderId="4" xfId="31" applyFont="1" applyBorder="1" applyAlignment="1">
      <alignment horizontal="left" vertical="top"/>
    </xf>
    <xf numFmtId="0" fontId="32" fillId="0" borderId="14" xfId="31" applyFont="1" applyBorder="1" applyAlignment="1">
      <alignment horizontal="left" vertical="top"/>
    </xf>
    <xf numFmtId="0" fontId="32" fillId="0" borderId="13" xfId="31" applyFont="1" applyFill="1" applyBorder="1" applyAlignment="1">
      <alignment horizontal="center" vertical="center" wrapText="1"/>
    </xf>
    <xf numFmtId="0" fontId="32" fillId="0" borderId="4" xfId="31" applyFont="1" applyFill="1" applyBorder="1" applyAlignment="1">
      <alignment horizontal="center" vertical="center" wrapText="1"/>
    </xf>
    <xf numFmtId="0" fontId="32" fillId="0" borderId="14" xfId="31" applyFont="1" applyFill="1" applyBorder="1" applyAlignment="1">
      <alignment horizontal="center" vertical="center" wrapText="1"/>
    </xf>
    <xf numFmtId="0" fontId="32" fillId="0" borderId="13" xfId="31" applyFont="1" applyFill="1" applyBorder="1" applyAlignment="1">
      <alignment vertical="center" shrinkToFit="1"/>
    </xf>
    <xf numFmtId="0" fontId="32" fillId="0" borderId="4" xfId="31" applyFont="1" applyFill="1" applyBorder="1" applyAlignment="1">
      <alignment vertical="center" shrinkToFit="1"/>
    </xf>
    <xf numFmtId="0" fontId="32" fillId="0" borderId="14" xfId="31" applyFont="1" applyFill="1" applyBorder="1" applyAlignment="1">
      <alignment vertical="center" shrinkToFit="1"/>
    </xf>
    <xf numFmtId="0" fontId="32" fillId="0" borderId="13" xfId="31" applyFont="1" applyFill="1" applyBorder="1" applyAlignment="1">
      <alignment horizontal="center" vertical="center"/>
    </xf>
    <xf numFmtId="0" fontId="32" fillId="0" borderId="14" xfId="31" applyFont="1" applyFill="1" applyBorder="1" applyAlignment="1">
      <alignment horizontal="center" vertical="center"/>
    </xf>
    <xf numFmtId="0" fontId="32" fillId="0" borderId="5" xfId="30" applyFont="1" applyFill="1" applyBorder="1" applyAlignment="1">
      <alignment horizontal="center" vertical="center"/>
    </xf>
    <xf numFmtId="0" fontId="32" fillId="0" borderId="4" xfId="31" applyFont="1" applyFill="1" applyBorder="1" applyAlignment="1">
      <alignment horizontal="center" vertical="center"/>
    </xf>
    <xf numFmtId="0" fontId="32" fillId="0" borderId="20" xfId="31" applyFont="1" applyFill="1" applyBorder="1" applyAlignment="1">
      <alignment horizontal="center" vertical="center"/>
    </xf>
    <xf numFmtId="0" fontId="32" fillId="0" borderId="21" xfId="31" applyFont="1" applyFill="1" applyBorder="1" applyAlignment="1">
      <alignment horizontal="center" vertical="center"/>
    </xf>
    <xf numFmtId="0" fontId="32" fillId="0" borderId="22" xfId="31" applyFont="1" applyFill="1" applyBorder="1" applyAlignment="1">
      <alignment horizontal="center" vertical="center"/>
    </xf>
    <xf numFmtId="0" fontId="32" fillId="7" borderId="13" xfId="30" applyNumberFormat="1" applyFont="1" applyFill="1" applyBorder="1" applyAlignment="1">
      <alignment horizontal="center" vertical="center"/>
    </xf>
    <xf numFmtId="0" fontId="32" fillId="7" borderId="4" xfId="30" applyNumberFormat="1" applyFont="1" applyFill="1" applyBorder="1" applyAlignment="1">
      <alignment horizontal="center" vertical="center"/>
    </xf>
    <xf numFmtId="0" fontId="32" fillId="7" borderId="14" xfId="30" applyNumberFormat="1" applyFont="1" applyFill="1" applyBorder="1" applyAlignment="1">
      <alignment horizontal="center" vertical="center"/>
    </xf>
    <xf numFmtId="0" fontId="32" fillId="0" borderId="13" xfId="31" applyNumberFormat="1" applyFont="1" applyFill="1" applyBorder="1" applyAlignment="1">
      <alignment horizontal="center" vertical="center" wrapText="1"/>
    </xf>
    <xf numFmtId="0" fontId="32" fillId="0" borderId="4" xfId="31" applyNumberFormat="1" applyFont="1" applyFill="1" applyBorder="1" applyAlignment="1">
      <alignment horizontal="center" vertical="center" wrapText="1"/>
    </xf>
    <xf numFmtId="0" fontId="32" fillId="0" borderId="14" xfId="31" applyNumberFormat="1" applyFont="1" applyFill="1" applyBorder="1" applyAlignment="1">
      <alignment horizontal="center" vertical="center" wrapText="1"/>
    </xf>
    <xf numFmtId="0" fontId="32" fillId="0" borderId="13" xfId="32" applyNumberFormat="1" applyFont="1" applyFill="1" applyBorder="1" applyAlignment="1">
      <alignment horizontal="center" vertical="center" wrapText="1"/>
    </xf>
    <xf numFmtId="0" fontId="32" fillId="0" borderId="4" xfId="32" applyNumberFormat="1" applyFont="1" applyFill="1" applyBorder="1" applyAlignment="1">
      <alignment horizontal="center" vertical="center" wrapText="1"/>
    </xf>
    <xf numFmtId="0" fontId="32" fillId="0" borderId="14" xfId="32" applyNumberFormat="1" applyFont="1" applyFill="1" applyBorder="1" applyAlignment="1">
      <alignment horizontal="center" vertical="center" wrapText="1"/>
    </xf>
    <xf numFmtId="165" fontId="32" fillId="0" borderId="0" xfId="31" applyNumberFormat="1" applyFont="1" applyAlignment="1">
      <alignment horizontal="center" vertical="center"/>
    </xf>
    <xf numFmtId="0" fontId="32" fillId="5" borderId="20" xfId="31" applyFont="1" applyFill="1" applyBorder="1" applyAlignment="1">
      <alignment horizontal="center" vertical="center" wrapText="1"/>
    </xf>
    <xf numFmtId="0" fontId="32" fillId="5" borderId="21" xfId="31" applyFont="1" applyFill="1" applyBorder="1" applyAlignment="1">
      <alignment horizontal="center" vertical="center" wrapText="1"/>
    </xf>
    <xf numFmtId="0" fontId="32" fillId="5" borderId="25" xfId="31" applyFont="1" applyFill="1" applyBorder="1" applyAlignment="1">
      <alignment horizontal="center" vertical="center" wrapText="1"/>
    </xf>
    <xf numFmtId="0" fontId="32" fillId="5" borderId="19" xfId="31" applyFont="1" applyFill="1" applyBorder="1" applyAlignment="1">
      <alignment horizontal="center" vertical="center" wrapText="1"/>
    </xf>
    <xf numFmtId="0" fontId="32" fillId="8" borderId="13" xfId="31" applyFont="1" applyFill="1" applyBorder="1" applyAlignment="1">
      <alignment horizontal="center" vertical="center"/>
    </xf>
    <xf numFmtId="0" fontId="32" fillId="8" borderId="4" xfId="31" applyFont="1" applyFill="1" applyBorder="1" applyAlignment="1">
      <alignment horizontal="center" vertical="center"/>
    </xf>
    <xf numFmtId="0" fontId="32" fillId="8" borderId="14" xfId="31" applyFont="1" applyFill="1" applyBorder="1" applyAlignment="1">
      <alignment horizontal="center" vertical="center"/>
    </xf>
    <xf numFmtId="0" fontId="32" fillId="7" borderId="13" xfId="31" applyFont="1" applyFill="1" applyBorder="1" applyAlignment="1">
      <alignment horizontal="center" vertical="center"/>
    </xf>
    <xf numFmtId="0" fontId="32" fillId="7" borderId="14" xfId="31" applyFont="1" applyFill="1" applyBorder="1" applyAlignment="1">
      <alignment horizontal="center" vertical="center"/>
    </xf>
    <xf numFmtId="0" fontId="32" fillId="7" borderId="5" xfId="32" applyFont="1" applyFill="1" applyBorder="1" applyAlignment="1">
      <alignment horizontal="center" vertical="center"/>
    </xf>
    <xf numFmtId="0" fontId="32" fillId="7" borderId="4" xfId="32" applyFont="1" applyFill="1" applyBorder="1" applyAlignment="1">
      <alignment horizontal="center" vertical="center"/>
    </xf>
    <xf numFmtId="0" fontId="32" fillId="7" borderId="14" xfId="32" applyFont="1" applyFill="1" applyBorder="1" applyAlignment="1">
      <alignment horizontal="center" vertical="center"/>
    </xf>
    <xf numFmtId="0" fontId="32" fillId="7" borderId="20" xfId="31" applyFont="1" applyFill="1" applyBorder="1">
      <alignment vertical="center"/>
    </xf>
    <xf numFmtId="0" fontId="32" fillId="7" borderId="21" xfId="31" applyFont="1" applyFill="1" applyBorder="1">
      <alignment vertical="center"/>
    </xf>
    <xf numFmtId="0" fontId="32" fillId="7" borderId="22" xfId="31" applyFont="1" applyFill="1" applyBorder="1">
      <alignment vertical="center"/>
    </xf>
    <xf numFmtId="0" fontId="32" fillId="0" borderId="13" xfId="31" quotePrefix="1" applyFont="1" applyBorder="1" applyAlignment="1">
      <alignment horizontal="right" vertical="center"/>
    </xf>
    <xf numFmtId="0" fontId="32" fillId="0" borderId="4" xfId="31" applyFont="1" applyBorder="1" applyAlignment="1">
      <alignment horizontal="right" vertical="center"/>
    </xf>
    <xf numFmtId="0" fontId="32" fillId="0" borderId="14" xfId="31" applyFont="1" applyBorder="1" applyAlignment="1">
      <alignment horizontal="right" vertical="center"/>
    </xf>
    <xf numFmtId="0" fontId="32" fillId="7" borderId="20" xfId="31" applyFont="1" applyFill="1" applyBorder="1" applyAlignment="1">
      <alignment horizontal="center" vertical="center"/>
    </xf>
    <xf numFmtId="0" fontId="32" fillId="7" borderId="22" xfId="31" applyFont="1" applyFill="1" applyBorder="1" applyAlignment="1">
      <alignment horizontal="center" vertical="center"/>
    </xf>
    <xf numFmtId="0" fontId="32" fillId="0" borderId="5" xfId="30" applyFont="1" applyBorder="1" applyAlignment="1">
      <alignment horizontal="center" vertical="center"/>
    </xf>
    <xf numFmtId="0" fontId="32" fillId="7" borderId="13" xfId="31" applyFont="1" applyFill="1" applyBorder="1">
      <alignment vertical="center"/>
    </xf>
    <xf numFmtId="0" fontId="32" fillId="7" borderId="4" xfId="31" applyFont="1" applyFill="1" applyBorder="1">
      <alignment vertical="center"/>
    </xf>
    <xf numFmtId="0" fontId="32" fillId="7" borderId="14" xfId="31" applyFont="1" applyFill="1" applyBorder="1">
      <alignment vertical="center"/>
    </xf>
    <xf numFmtId="0" fontId="32" fillId="7" borderId="5" xfId="30" applyFont="1" applyFill="1" applyBorder="1" applyAlignment="1">
      <alignment horizontal="center" vertical="center"/>
    </xf>
    <xf numFmtId="0" fontId="32" fillId="7" borderId="13" xfId="32" applyFont="1" applyFill="1" applyBorder="1" applyAlignment="1">
      <alignment horizontal="center" vertical="center"/>
    </xf>
    <xf numFmtId="0" fontId="32" fillId="0" borderId="13" xfId="31" applyFont="1" applyBorder="1" applyAlignment="1">
      <alignment horizontal="center" vertical="center" wrapText="1"/>
    </xf>
    <xf numFmtId="0" fontId="32" fillId="0" borderId="4" xfId="31" applyFont="1" applyBorder="1" applyAlignment="1">
      <alignment horizontal="center" vertical="center" wrapText="1"/>
    </xf>
    <xf numFmtId="0" fontId="32" fillId="0" borderId="14" xfId="31" applyFont="1" applyBorder="1" applyAlignment="1">
      <alignment horizontal="center" vertical="center" wrapText="1"/>
    </xf>
    <xf numFmtId="0" fontId="32" fillId="0" borderId="13" xfId="31" applyFont="1" applyBorder="1" applyAlignment="1">
      <alignment vertical="center" shrinkToFit="1"/>
    </xf>
    <xf numFmtId="0" fontId="32" fillId="0" borderId="4" xfId="31" applyFont="1" applyBorder="1" applyAlignment="1">
      <alignment vertical="center" shrinkToFit="1"/>
    </xf>
    <xf numFmtId="0" fontId="32" fillId="0" borderId="14" xfId="31" applyFont="1" applyBorder="1" applyAlignment="1">
      <alignment vertical="center" shrinkToFit="1"/>
    </xf>
    <xf numFmtId="3" fontId="32" fillId="0" borderId="13" xfId="32" applyNumberFormat="1" applyFont="1" applyBorder="1" applyAlignment="1">
      <alignment horizontal="center" vertical="center"/>
    </xf>
    <xf numFmtId="3" fontId="32" fillId="0" borderId="4" xfId="32" applyNumberFormat="1" applyFont="1" applyBorder="1" applyAlignment="1">
      <alignment horizontal="center" vertical="center"/>
    </xf>
    <xf numFmtId="0" fontId="32" fillId="7" borderId="13" xfId="30" applyFont="1" applyFill="1" applyBorder="1" applyAlignment="1">
      <alignment horizontal="center" vertical="center"/>
    </xf>
    <xf numFmtId="0" fontId="32" fillId="7" borderId="4" xfId="30" applyFont="1" applyFill="1" applyBorder="1" applyAlignment="1">
      <alignment horizontal="center" vertical="center"/>
    </xf>
    <xf numFmtId="0" fontId="32" fillId="7" borderId="14" xfId="30" applyFont="1" applyFill="1" applyBorder="1" applyAlignment="1">
      <alignment horizontal="center" vertical="center"/>
    </xf>
    <xf numFmtId="0" fontId="32" fillId="0" borderId="13" xfId="31" quotePrefix="1" applyFont="1" applyBorder="1" applyAlignment="1">
      <alignment horizontal="right" vertical="center" shrinkToFit="1"/>
    </xf>
    <xf numFmtId="0" fontId="32" fillId="0" borderId="4" xfId="31" applyFont="1" applyBorder="1" applyAlignment="1">
      <alignment horizontal="right" vertical="center" shrinkToFit="1"/>
    </xf>
    <xf numFmtId="0" fontId="32" fillId="0" borderId="14" xfId="31" applyFont="1" applyBorder="1" applyAlignment="1">
      <alignment horizontal="right" vertical="center" shrinkToFit="1"/>
    </xf>
    <xf numFmtId="20" fontId="32" fillId="7" borderId="13" xfId="31" quotePrefix="1" applyNumberFormat="1" applyFont="1" applyFill="1" applyBorder="1" applyAlignment="1">
      <alignment vertical="center" wrapText="1"/>
    </xf>
    <xf numFmtId="0" fontId="32" fillId="0" borderId="27" xfId="32" applyFont="1" applyBorder="1" applyAlignment="1">
      <alignment horizontal="center" vertical="center"/>
    </xf>
    <xf numFmtId="0" fontId="32" fillId="7" borderId="4" xfId="31" applyFont="1" applyFill="1" applyBorder="1" applyAlignment="1">
      <alignment horizontal="left" vertical="top"/>
    </xf>
    <xf numFmtId="0" fontId="32" fillId="7" borderId="14" xfId="31" applyFont="1" applyFill="1" applyBorder="1" applyAlignment="1">
      <alignment horizontal="left" vertical="top"/>
    </xf>
    <xf numFmtId="0" fontId="5" fillId="10" borderId="13" xfId="31" applyNumberFormat="1" applyFont="1" applyFill="1" applyBorder="1" applyAlignment="1">
      <alignment horizontal="center" vertical="center"/>
    </xf>
    <xf numFmtId="0" fontId="5" fillId="10" borderId="4" xfId="31" applyNumberFormat="1" applyFont="1" applyFill="1" applyBorder="1" applyAlignment="1">
      <alignment horizontal="center" vertical="center"/>
    </xf>
    <xf numFmtId="0" fontId="5" fillId="10" borderId="14" xfId="31" applyNumberFormat="1" applyFont="1" applyFill="1" applyBorder="1" applyAlignment="1">
      <alignment horizontal="center" vertical="center"/>
    </xf>
    <xf numFmtId="0" fontId="5" fillId="10" borderId="20" xfId="31" applyNumberFormat="1" applyFont="1" applyFill="1" applyBorder="1" applyAlignment="1">
      <alignment horizontal="center" vertical="center"/>
    </xf>
    <xf numFmtId="0" fontId="5" fillId="10" borderId="21" xfId="31" applyNumberFormat="1" applyFont="1" applyFill="1" applyBorder="1" applyAlignment="1">
      <alignment horizontal="center" vertical="center"/>
    </xf>
    <xf numFmtId="0" fontId="5" fillId="10" borderId="22" xfId="31" applyNumberFormat="1" applyFont="1" applyFill="1" applyBorder="1" applyAlignment="1">
      <alignment horizontal="center" vertical="center"/>
    </xf>
    <xf numFmtId="0" fontId="5" fillId="10" borderId="13" xfId="31" quotePrefix="1" applyNumberFormat="1" applyFont="1" applyFill="1" applyBorder="1" applyAlignment="1">
      <alignment horizontal="right" vertical="center"/>
    </xf>
    <xf numFmtId="0" fontId="5" fillId="10" borderId="4" xfId="31" applyNumberFormat="1" applyFont="1" applyFill="1" applyBorder="1" applyAlignment="1">
      <alignment horizontal="right" vertical="center"/>
    </xf>
    <xf numFmtId="0" fontId="5" fillId="10" borderId="14" xfId="31" applyNumberFormat="1" applyFont="1" applyFill="1" applyBorder="1" applyAlignment="1">
      <alignment horizontal="right" vertical="center"/>
    </xf>
    <xf numFmtId="0" fontId="5" fillId="10" borderId="13" xfId="31" applyNumberFormat="1" applyFont="1" applyFill="1" applyBorder="1" applyAlignment="1">
      <alignment vertical="center" wrapText="1"/>
    </xf>
    <xf numFmtId="0" fontId="5" fillId="10" borderId="4" xfId="31" applyNumberFormat="1" applyFont="1" applyFill="1" applyBorder="1" applyAlignment="1">
      <alignment vertical="center" wrapText="1"/>
    </xf>
    <xf numFmtId="0" fontId="5" fillId="10" borderId="14" xfId="31" applyNumberFormat="1" applyFont="1" applyFill="1" applyBorder="1" applyAlignment="1">
      <alignment vertical="center" wrapText="1"/>
    </xf>
    <xf numFmtId="0" fontId="5" fillId="10" borderId="27" xfId="32" applyNumberFormat="1" applyFont="1" applyFill="1" applyBorder="1" applyAlignment="1">
      <alignment horizontal="center" vertical="center"/>
    </xf>
    <xf numFmtId="0" fontId="37" fillId="10" borderId="13" xfId="31" applyNumberFormat="1" applyFont="1" applyFill="1" applyBorder="1" applyAlignment="1">
      <alignment horizontal="center" vertical="center"/>
    </xf>
    <xf numFmtId="0" fontId="37" fillId="10" borderId="4" xfId="31" applyNumberFormat="1" applyFont="1" applyFill="1" applyBorder="1" applyAlignment="1">
      <alignment horizontal="center" vertical="center"/>
    </xf>
    <xf numFmtId="0" fontId="37" fillId="10" borderId="14" xfId="31" applyNumberFormat="1" applyFont="1" applyFill="1" applyBorder="1" applyAlignment="1">
      <alignment horizontal="center" vertical="center"/>
    </xf>
    <xf numFmtId="0" fontId="37" fillId="10" borderId="20" xfId="31" applyNumberFormat="1" applyFont="1" applyFill="1" applyBorder="1" applyAlignment="1">
      <alignment horizontal="center" vertical="center"/>
    </xf>
    <xf numFmtId="0" fontId="37" fillId="10" borderId="21" xfId="31" applyNumberFormat="1" applyFont="1" applyFill="1" applyBorder="1" applyAlignment="1">
      <alignment horizontal="center" vertical="center"/>
    </xf>
    <xf numFmtId="0" fontId="37" fillId="10" borderId="22" xfId="31" applyNumberFormat="1" applyFont="1" applyFill="1" applyBorder="1" applyAlignment="1">
      <alignment horizontal="center" vertical="center"/>
    </xf>
    <xf numFmtId="0" fontId="37" fillId="10" borderId="13" xfId="31" quotePrefix="1" applyNumberFormat="1" applyFont="1" applyFill="1" applyBorder="1" applyAlignment="1">
      <alignment horizontal="right" vertical="center"/>
    </xf>
    <xf numFmtId="0" fontId="37" fillId="10" borderId="4" xfId="31" applyNumberFormat="1" applyFont="1" applyFill="1" applyBorder="1" applyAlignment="1">
      <alignment horizontal="right" vertical="center"/>
    </xf>
    <xf numFmtId="0" fontId="37" fillId="10" borderId="14" xfId="31" applyNumberFormat="1" applyFont="1" applyFill="1" applyBorder="1" applyAlignment="1">
      <alignment horizontal="right" vertical="center"/>
    </xf>
    <xf numFmtId="0" fontId="37" fillId="10" borderId="13" xfId="31" applyNumberFormat="1" applyFont="1" applyFill="1" applyBorder="1" applyAlignment="1">
      <alignment vertical="center" wrapText="1"/>
    </xf>
    <xf numFmtId="0" fontId="37" fillId="10" borderId="4" xfId="31" applyNumberFormat="1" applyFont="1" applyFill="1" applyBorder="1" applyAlignment="1">
      <alignment vertical="center" wrapText="1"/>
    </xf>
    <xf numFmtId="0" fontId="37" fillId="10" borderId="14" xfId="31" applyNumberFormat="1" applyFont="1" applyFill="1" applyBorder="1" applyAlignment="1">
      <alignment vertical="center" wrapText="1"/>
    </xf>
    <xf numFmtId="0" fontId="37" fillId="10" borderId="27" xfId="32" applyNumberFormat="1" applyFont="1" applyFill="1" applyBorder="1" applyAlignment="1">
      <alignment horizontal="center" vertical="center"/>
    </xf>
    <xf numFmtId="0" fontId="37" fillId="10" borderId="13" xfId="31" applyNumberFormat="1" applyFont="1" applyFill="1" applyBorder="1" applyAlignment="1">
      <alignment vertical="center"/>
    </xf>
    <xf numFmtId="0" fontId="37" fillId="10" borderId="4" xfId="31" applyNumberFormat="1" applyFont="1" applyFill="1" applyBorder="1" applyAlignment="1">
      <alignment vertical="center"/>
    </xf>
    <xf numFmtId="0" fontId="37" fillId="10" borderId="14" xfId="31" applyNumberFormat="1" applyFont="1" applyFill="1" applyBorder="1" applyAlignment="1">
      <alignment vertical="center"/>
    </xf>
    <xf numFmtId="0" fontId="37" fillId="10" borderId="13" xfId="32" applyNumberFormat="1" applyFont="1" applyFill="1" applyBorder="1" applyAlignment="1">
      <alignment horizontal="center" vertical="center"/>
    </xf>
    <xf numFmtId="0" fontId="37" fillId="10" borderId="4" xfId="32" applyNumberFormat="1" applyFont="1" applyFill="1" applyBorder="1" applyAlignment="1">
      <alignment horizontal="center" vertical="center"/>
    </xf>
    <xf numFmtId="0" fontId="37" fillId="10" borderId="14" xfId="32" applyNumberFormat="1" applyFont="1" applyFill="1" applyBorder="1" applyAlignment="1">
      <alignment horizontal="center" vertical="center"/>
    </xf>
    <xf numFmtId="0" fontId="37" fillId="10" borderId="13" xfId="31" applyNumberFormat="1" applyFont="1" applyFill="1" applyBorder="1" applyAlignment="1">
      <alignment horizontal="left" vertical="center" wrapText="1"/>
    </xf>
    <xf numFmtId="0" fontId="37" fillId="10" borderId="4" xfId="31" applyNumberFormat="1" applyFont="1" applyFill="1" applyBorder="1" applyAlignment="1">
      <alignment horizontal="left" vertical="center" wrapText="1"/>
    </xf>
    <xf numFmtId="0" fontId="37" fillId="10" borderId="14" xfId="31" applyNumberFormat="1" applyFont="1" applyFill="1" applyBorder="1" applyAlignment="1">
      <alignment horizontal="left" vertical="center" wrapText="1"/>
    </xf>
    <xf numFmtId="3" fontId="37" fillId="10" borderId="13" xfId="32" applyNumberFormat="1" applyFont="1" applyFill="1" applyBorder="1" applyAlignment="1">
      <alignment horizontal="center" vertical="center"/>
    </xf>
    <xf numFmtId="3" fontId="37" fillId="10" borderId="4" xfId="32" applyNumberFormat="1" applyFont="1" applyFill="1" applyBorder="1" applyAlignment="1">
      <alignment horizontal="center" vertical="center"/>
    </xf>
    <xf numFmtId="0" fontId="37" fillId="10" borderId="5" xfId="32" applyNumberFormat="1" applyFont="1" applyFill="1" applyBorder="1" applyAlignment="1">
      <alignment horizontal="center" vertical="center"/>
    </xf>
    <xf numFmtId="0" fontId="37" fillId="10" borderId="20" xfId="31" applyNumberFormat="1" applyFont="1" applyFill="1" applyBorder="1" applyAlignment="1">
      <alignment vertical="center"/>
    </xf>
    <xf numFmtId="0" fontId="37" fillId="10" borderId="21" xfId="31" applyNumberFormat="1" applyFont="1" applyFill="1" applyBorder="1" applyAlignment="1">
      <alignment vertical="center"/>
    </xf>
    <xf numFmtId="0" fontId="37" fillId="10" borderId="22" xfId="31" applyNumberFormat="1" applyFont="1" applyFill="1" applyBorder="1" applyAlignment="1">
      <alignment vertical="center"/>
    </xf>
    <xf numFmtId="0" fontId="37" fillId="10" borderId="5" xfId="31" applyNumberFormat="1" applyFont="1" applyFill="1" applyBorder="1" applyAlignment="1">
      <alignment horizontal="center" vertical="center"/>
    </xf>
    <xf numFmtId="168" fontId="37" fillId="10" borderId="13" xfId="31" applyNumberFormat="1" applyFont="1" applyFill="1" applyBorder="1" applyAlignment="1">
      <alignment horizontal="center" vertical="center" shrinkToFit="1"/>
    </xf>
    <xf numFmtId="168" fontId="37" fillId="10" borderId="4" xfId="31" applyNumberFormat="1" applyFont="1" applyFill="1" applyBorder="1" applyAlignment="1">
      <alignment horizontal="center" vertical="center" shrinkToFit="1"/>
    </xf>
    <xf numFmtId="168" fontId="37" fillId="10" borderId="14" xfId="31" applyNumberFormat="1" applyFont="1" applyFill="1" applyBorder="1" applyAlignment="1">
      <alignment horizontal="center" vertical="center" shrinkToFit="1"/>
    </xf>
    <xf numFmtId="0" fontId="37" fillId="10" borderId="13" xfId="31" applyFont="1" applyFill="1" applyBorder="1">
      <alignment vertical="center"/>
    </xf>
    <xf numFmtId="0" fontId="37" fillId="10" borderId="4" xfId="31" applyFont="1" applyFill="1" applyBorder="1">
      <alignment vertical="center"/>
    </xf>
    <xf numFmtId="0" fontId="37" fillId="10" borderId="14" xfId="31" applyFont="1" applyFill="1" applyBorder="1">
      <alignment vertical="center"/>
    </xf>
    <xf numFmtId="165" fontId="37" fillId="10" borderId="13" xfId="31" applyNumberFormat="1" applyFont="1" applyFill="1" applyBorder="1" applyAlignment="1">
      <alignment horizontal="right" vertical="center"/>
    </xf>
    <xf numFmtId="165" fontId="37" fillId="10" borderId="4" xfId="31" applyNumberFormat="1" applyFont="1" applyFill="1" applyBorder="1" applyAlignment="1">
      <alignment horizontal="right" vertical="center"/>
    </xf>
    <xf numFmtId="165" fontId="37" fillId="10" borderId="14" xfId="31" applyNumberFormat="1" applyFont="1" applyFill="1" applyBorder="1" applyAlignment="1">
      <alignment horizontal="right" vertical="center"/>
    </xf>
    <xf numFmtId="0" fontId="37" fillId="10" borderId="20" xfId="31" applyFont="1" applyFill="1" applyBorder="1">
      <alignment vertical="center"/>
    </xf>
    <xf numFmtId="0" fontId="37" fillId="10" borderId="21" xfId="31" applyFont="1" applyFill="1" applyBorder="1">
      <alignment vertical="center"/>
    </xf>
    <xf numFmtId="165" fontId="37" fillId="10" borderId="21" xfId="31" applyNumberFormat="1" applyFont="1" applyFill="1" applyBorder="1" applyAlignment="1">
      <alignment horizontal="center" vertical="center"/>
    </xf>
    <xf numFmtId="165" fontId="37" fillId="10" borderId="0" xfId="31" applyNumberFormat="1" applyFont="1" applyFill="1" applyBorder="1" applyAlignment="1">
      <alignment horizontal="center" vertical="center"/>
    </xf>
    <xf numFmtId="0" fontId="37" fillId="10" borderId="20" xfId="31" applyNumberFormat="1" applyFont="1" applyFill="1" applyBorder="1" applyAlignment="1">
      <alignment horizontal="center" vertical="center" wrapText="1"/>
    </xf>
    <xf numFmtId="0" fontId="37" fillId="10" borderId="21" xfId="31" applyNumberFormat="1" applyFont="1" applyFill="1" applyBorder="1" applyAlignment="1">
      <alignment horizontal="center" vertical="center" wrapText="1"/>
    </xf>
    <xf numFmtId="0" fontId="37" fillId="10" borderId="25" xfId="31" applyNumberFormat="1" applyFont="1" applyFill="1" applyBorder="1" applyAlignment="1">
      <alignment horizontal="center" vertical="center" wrapText="1"/>
    </xf>
    <xf numFmtId="0" fontId="37" fillId="10" borderId="19" xfId="31" applyNumberFormat="1" applyFont="1" applyFill="1" applyBorder="1" applyAlignment="1">
      <alignment horizontal="center" vertical="center" wrapText="1"/>
    </xf>
    <xf numFmtId="0" fontId="37" fillId="10" borderId="25" xfId="31" applyNumberFormat="1" applyFont="1" applyFill="1" applyBorder="1" applyAlignment="1">
      <alignment horizontal="center" vertical="center"/>
    </xf>
    <xf numFmtId="0" fontId="37" fillId="10" borderId="26" xfId="31" applyNumberFormat="1" applyFont="1" applyFill="1" applyBorder="1" applyAlignment="1">
      <alignment horizontal="center" vertical="center"/>
    </xf>
    <xf numFmtId="0" fontId="37" fillId="10" borderId="19" xfId="31" applyNumberFormat="1" applyFont="1" applyFill="1" applyBorder="1" applyAlignment="1">
      <alignment horizontal="center" vertical="center"/>
    </xf>
    <xf numFmtId="0" fontId="40" fillId="10" borderId="31" xfId="35" applyFont="1" applyFill="1" applyBorder="1" applyAlignment="1">
      <alignment horizontal="center" vertical="center"/>
    </xf>
    <xf numFmtId="0" fontId="40" fillId="10" borderId="32" xfId="35" applyFont="1" applyFill="1" applyBorder="1" applyAlignment="1">
      <alignment horizontal="center" vertical="center"/>
    </xf>
    <xf numFmtId="0" fontId="40" fillId="10" borderId="33" xfId="35" applyFont="1" applyFill="1" applyBorder="1" applyAlignment="1">
      <alignment horizontal="center" vertical="center"/>
    </xf>
    <xf numFmtId="0" fontId="38" fillId="10" borderId="8" xfId="35" applyFont="1" applyFill="1" applyBorder="1" applyAlignment="1">
      <alignment horizontal="center" vertical="center" wrapText="1"/>
    </xf>
    <xf numFmtId="0" fontId="38" fillId="10" borderId="9" xfId="35" applyFont="1" applyFill="1" applyBorder="1" applyAlignment="1">
      <alignment horizontal="center" vertical="center" wrapText="1"/>
    </xf>
    <xf numFmtId="0" fontId="38" fillId="10" borderId="10" xfId="35" applyFont="1" applyFill="1" applyBorder="1" applyAlignment="1">
      <alignment horizontal="center" vertical="center" wrapText="1"/>
    </xf>
    <xf numFmtId="0" fontId="38" fillId="10" borderId="11" xfId="35" applyFont="1" applyFill="1" applyBorder="1" applyAlignment="1">
      <alignment horizontal="center" vertical="center" wrapText="1"/>
    </xf>
    <xf numFmtId="0" fontId="38" fillId="10" borderId="0" xfId="35" applyFont="1" applyFill="1" applyBorder="1" applyAlignment="1">
      <alignment horizontal="center" vertical="center" wrapText="1"/>
    </xf>
    <xf numFmtId="0" fontId="38" fillId="10" borderId="12" xfId="35" applyFont="1" applyFill="1" applyBorder="1" applyAlignment="1">
      <alignment horizontal="center" vertical="center" wrapText="1"/>
    </xf>
    <xf numFmtId="0" fontId="38" fillId="10" borderId="15" xfId="35" applyFont="1" applyFill="1" applyBorder="1" applyAlignment="1">
      <alignment horizontal="center" vertical="center" wrapText="1"/>
    </xf>
    <xf numFmtId="0" fontId="38" fillId="10" borderId="17" xfId="35" applyFont="1" applyFill="1" applyBorder="1" applyAlignment="1">
      <alignment horizontal="center" vertical="center" wrapText="1"/>
    </xf>
    <xf numFmtId="0" fontId="38" fillId="10" borderId="18" xfId="35" applyFont="1" applyFill="1" applyBorder="1" applyAlignment="1">
      <alignment horizontal="center" vertical="center" wrapText="1"/>
    </xf>
    <xf numFmtId="0" fontId="38" fillId="10" borderId="28" xfId="35" applyFont="1" applyFill="1" applyBorder="1" applyAlignment="1">
      <alignment horizontal="center" vertical="center"/>
    </xf>
    <xf numFmtId="0" fontId="38" fillId="10" borderId="29" xfId="35" applyFont="1" applyFill="1" applyBorder="1" applyAlignment="1">
      <alignment horizontal="center" vertical="center"/>
    </xf>
    <xf numFmtId="0" fontId="38" fillId="10" borderId="30" xfId="35" applyFont="1" applyFill="1" applyBorder="1" applyAlignment="1">
      <alignment horizontal="center" vertical="center"/>
    </xf>
    <xf numFmtId="0" fontId="38" fillId="10" borderId="38" xfId="35" applyFont="1" applyFill="1" applyBorder="1" applyAlignment="1">
      <alignment horizontal="center" vertical="center"/>
    </xf>
    <xf numFmtId="0" fontId="38" fillId="10" borderId="32" xfId="35" applyFont="1" applyFill="1" applyBorder="1" applyAlignment="1">
      <alignment horizontal="center" vertical="center"/>
    </xf>
    <xf numFmtId="0" fontId="38" fillId="10" borderId="33" xfId="35" applyFont="1" applyFill="1" applyBorder="1" applyAlignment="1">
      <alignment horizontal="center" vertical="center"/>
    </xf>
    <xf numFmtId="0" fontId="40" fillId="10" borderId="22" xfId="35" applyFont="1" applyFill="1" applyBorder="1" applyAlignment="1">
      <alignment horizontal="center" vertical="center"/>
    </xf>
    <xf numFmtId="0" fontId="40" fillId="10" borderId="27" xfId="35" applyFont="1" applyFill="1" applyBorder="1" applyAlignment="1">
      <alignment horizontal="center" vertical="center"/>
    </xf>
    <xf numFmtId="0" fontId="40" fillId="10" borderId="39" xfId="35" applyFont="1" applyFill="1" applyBorder="1" applyAlignment="1">
      <alignment horizontal="center" vertical="center"/>
    </xf>
    <xf numFmtId="0" fontId="38" fillId="10" borderId="26" xfId="35" applyFont="1" applyFill="1" applyBorder="1" applyAlignment="1">
      <alignment horizontal="center" vertical="center"/>
    </xf>
    <xf numFmtId="0" fontId="38" fillId="10" borderId="37" xfId="35" applyFont="1" applyFill="1" applyBorder="1" applyAlignment="1">
      <alignment horizontal="center" vertical="center"/>
    </xf>
    <xf numFmtId="0" fontId="38" fillId="10" borderId="25" xfId="35" applyFont="1" applyFill="1" applyBorder="1" applyAlignment="1">
      <alignment horizontal="center" vertical="center"/>
    </xf>
    <xf numFmtId="0" fontId="5" fillId="7" borderId="5" xfId="32" applyFont="1" applyFill="1" applyBorder="1" applyAlignment="1">
      <alignment horizontal="center" vertical="center"/>
    </xf>
    <xf numFmtId="0" fontId="5" fillId="0" borderId="20" xfId="31" applyFont="1" applyBorder="1" applyAlignment="1">
      <alignment horizontal="center" vertical="center"/>
    </xf>
    <xf numFmtId="0" fontId="5" fillId="0" borderId="21" xfId="31" applyFont="1" applyBorder="1" applyAlignment="1">
      <alignment horizontal="center" vertical="center"/>
    </xf>
    <xf numFmtId="0" fontId="5" fillId="0" borderId="22" xfId="31" applyFont="1" applyBorder="1" applyAlignment="1">
      <alignment horizontal="center" vertical="center"/>
    </xf>
    <xf numFmtId="0" fontId="5" fillId="0" borderId="13" xfId="31" applyFont="1" applyBorder="1" applyAlignment="1">
      <alignment horizontal="center" vertical="center"/>
    </xf>
    <xf numFmtId="0" fontId="5" fillId="0" borderId="4" xfId="31" applyFont="1" applyBorder="1" applyAlignment="1">
      <alignment horizontal="center" vertical="center"/>
    </xf>
    <xf numFmtId="0" fontId="5" fillId="0" borderId="14" xfId="31" applyFont="1" applyBorder="1" applyAlignment="1">
      <alignment horizontal="center" vertical="center"/>
    </xf>
    <xf numFmtId="0" fontId="5" fillId="0" borderId="13" xfId="31" applyNumberFormat="1" applyFont="1" applyFill="1" applyBorder="1" applyAlignment="1">
      <alignment vertical="center"/>
    </xf>
    <xf numFmtId="0" fontId="5" fillId="0" borderId="4" xfId="31" applyNumberFormat="1" applyFont="1" applyFill="1" applyBorder="1" applyAlignment="1">
      <alignment vertical="center"/>
    </xf>
    <xf numFmtId="0" fontId="5" fillId="0" borderId="14" xfId="31" applyNumberFormat="1" applyFont="1" applyFill="1" applyBorder="1" applyAlignment="1">
      <alignment vertical="center"/>
    </xf>
    <xf numFmtId="0" fontId="32" fillId="0" borderId="4" xfId="0" applyFont="1" applyBorder="1" applyAlignment="1">
      <alignment vertical="center" shrinkToFit="1"/>
    </xf>
    <xf numFmtId="0" fontId="32" fillId="0" borderId="14" xfId="0" applyFont="1" applyBorder="1" applyAlignment="1">
      <alignment vertical="center" shrinkToFit="1"/>
    </xf>
    <xf numFmtId="0" fontId="32" fillId="0" borderId="13" xfId="31" applyFont="1" applyFill="1" applyBorder="1" applyAlignment="1">
      <alignment horizontal="left" vertical="center" wrapText="1"/>
    </xf>
    <xf numFmtId="0" fontId="32" fillId="0" borderId="4" xfId="31" applyFont="1" applyFill="1" applyBorder="1" applyAlignment="1">
      <alignment horizontal="left" vertical="center"/>
    </xf>
    <xf numFmtId="0" fontId="32" fillId="0" borderId="14" xfId="31" applyFont="1" applyFill="1" applyBorder="1" applyAlignment="1">
      <alignment horizontal="left" vertical="center"/>
    </xf>
    <xf numFmtId="0" fontId="32" fillId="7" borderId="4" xfId="31" applyFont="1" applyFill="1" applyBorder="1" applyAlignment="1">
      <alignment horizontal="left" vertical="center"/>
    </xf>
    <xf numFmtId="0" fontId="32" fillId="7" borderId="14" xfId="31" applyFont="1" applyFill="1" applyBorder="1" applyAlignment="1">
      <alignment horizontal="left" vertical="center"/>
    </xf>
    <xf numFmtId="168" fontId="32" fillId="5" borderId="27" xfId="31" applyNumberFormat="1" applyFont="1" applyFill="1" applyBorder="1" applyAlignment="1">
      <alignment horizontal="center" vertical="center" shrinkToFit="1"/>
    </xf>
    <xf numFmtId="168" fontId="32" fillId="5" borderId="37" xfId="31" applyNumberFormat="1" applyFont="1" applyFill="1" applyBorder="1" applyAlignment="1">
      <alignment horizontal="center" vertical="center" shrinkToFit="1"/>
    </xf>
    <xf numFmtId="0" fontId="32" fillId="5" borderId="23" xfId="31" applyNumberFormat="1" applyFont="1" applyFill="1" applyBorder="1" applyAlignment="1">
      <alignment horizontal="center" vertical="center" wrapText="1"/>
    </xf>
    <xf numFmtId="0" fontId="32" fillId="5" borderId="0" xfId="31" applyNumberFormat="1" applyFont="1" applyFill="1" applyBorder="1" applyAlignment="1">
      <alignment horizontal="center" vertical="center" wrapText="1"/>
    </xf>
    <xf numFmtId="0" fontId="32" fillId="5" borderId="24" xfId="31" applyNumberFormat="1" applyFont="1" applyFill="1" applyBorder="1" applyAlignment="1">
      <alignment horizontal="center" vertical="center"/>
    </xf>
    <xf numFmtId="0" fontId="32" fillId="5" borderId="23" xfId="31" applyNumberFormat="1" applyFont="1" applyFill="1" applyBorder="1" applyAlignment="1">
      <alignment horizontal="center" vertical="center"/>
    </xf>
    <xf numFmtId="0" fontId="32" fillId="5" borderId="0" xfId="31" applyNumberFormat="1" applyFont="1" applyFill="1" applyBorder="1" applyAlignment="1">
      <alignment horizontal="center" vertical="center"/>
    </xf>
    <xf numFmtId="0" fontId="32" fillId="5" borderId="20" xfId="33" applyFont="1" applyFill="1" applyBorder="1" applyAlignment="1">
      <alignment horizontal="center" vertical="center" wrapText="1"/>
    </xf>
    <xf numFmtId="0" fontId="32" fillId="5" borderId="22" xfId="33" applyFont="1" applyFill="1" applyBorder="1" applyAlignment="1">
      <alignment horizontal="center" vertical="center"/>
    </xf>
    <xf numFmtId="0" fontId="32" fillId="5" borderId="25" xfId="33" applyFont="1" applyFill="1" applyBorder="1" applyAlignment="1">
      <alignment horizontal="center" vertical="center"/>
    </xf>
    <xf numFmtId="0" fontId="32" fillId="5" borderId="26" xfId="33" applyFont="1" applyFill="1" applyBorder="1" applyAlignment="1">
      <alignment horizontal="center" vertical="center"/>
    </xf>
    <xf numFmtId="0" fontId="5" fillId="7" borderId="13" xfId="31" applyNumberFormat="1" applyFont="1" applyFill="1" applyBorder="1" applyAlignment="1">
      <alignment horizontal="left" vertical="center" wrapText="1"/>
    </xf>
    <xf numFmtId="0" fontId="5" fillId="7" borderId="4" xfId="31" applyNumberFormat="1" applyFont="1" applyFill="1" applyBorder="1" applyAlignment="1">
      <alignment horizontal="left" vertical="center" wrapText="1"/>
    </xf>
    <xf numFmtId="0" fontId="5" fillId="7" borderId="14" xfId="31" applyNumberFormat="1" applyFont="1" applyFill="1" applyBorder="1" applyAlignment="1">
      <alignment horizontal="left" vertical="center" wrapText="1"/>
    </xf>
    <xf numFmtId="0" fontId="31" fillId="0" borderId="13" xfId="31" applyFont="1" applyBorder="1" applyAlignment="1">
      <alignment horizontal="center" vertical="center"/>
    </xf>
    <xf numFmtId="0" fontId="31" fillId="0" borderId="4" xfId="31" applyFont="1" applyBorder="1" applyAlignment="1">
      <alignment horizontal="center" vertical="center"/>
    </xf>
    <xf numFmtId="0" fontId="31" fillId="0" borderId="14" xfId="31" applyFont="1" applyBorder="1" applyAlignment="1">
      <alignment horizontal="center" vertical="center"/>
    </xf>
    <xf numFmtId="0" fontId="31" fillId="7" borderId="13" xfId="31" applyFont="1" applyFill="1" applyBorder="1">
      <alignment vertical="center"/>
    </xf>
    <xf numFmtId="0" fontId="31" fillId="7" borderId="4" xfId="31" applyFont="1" applyFill="1" applyBorder="1">
      <alignment vertical="center"/>
    </xf>
    <xf numFmtId="0" fontId="31" fillId="7" borderId="14" xfId="31" applyFont="1" applyFill="1" applyBorder="1">
      <alignment vertical="center"/>
    </xf>
    <xf numFmtId="0" fontId="31" fillId="7" borderId="20" xfId="31" applyNumberFormat="1" applyFont="1" applyFill="1" applyBorder="1" applyAlignment="1">
      <alignment horizontal="center" vertical="center"/>
    </xf>
    <xf numFmtId="0" fontId="31" fillId="7" borderId="22" xfId="31" applyNumberFormat="1" applyFont="1" applyFill="1" applyBorder="1" applyAlignment="1">
      <alignment horizontal="center" vertical="center"/>
    </xf>
    <xf numFmtId="0" fontId="31" fillId="0" borderId="5" xfId="32" applyFont="1" applyBorder="1" applyAlignment="1">
      <alignment horizontal="center" vertical="center"/>
    </xf>
    <xf numFmtId="0" fontId="31" fillId="0" borderId="20" xfId="31" applyFont="1" applyBorder="1" applyAlignment="1">
      <alignment horizontal="center" vertical="center"/>
    </xf>
    <xf numFmtId="0" fontId="31" fillId="0" borderId="21" xfId="31" applyFont="1" applyBorder="1" applyAlignment="1">
      <alignment horizontal="center" vertical="center"/>
    </xf>
    <xf numFmtId="0" fontId="31" fillId="0" borderId="22" xfId="31" applyFont="1" applyBorder="1" applyAlignment="1">
      <alignment horizontal="center" vertical="center"/>
    </xf>
    <xf numFmtId="0" fontId="31" fillId="0" borderId="13" xfId="31" applyFont="1" applyBorder="1" applyAlignment="1">
      <alignment horizontal="left" vertical="top" wrapText="1"/>
    </xf>
    <xf numFmtId="0" fontId="31" fillId="0" borderId="4" xfId="31" applyFont="1" applyBorder="1" applyAlignment="1">
      <alignment horizontal="left" vertical="top" wrapText="1"/>
    </xf>
    <xf numFmtId="0" fontId="31" fillId="0" borderId="14" xfId="31" applyFont="1" applyBorder="1" applyAlignment="1">
      <alignment horizontal="left" vertical="top" wrapText="1"/>
    </xf>
    <xf numFmtId="0" fontId="31" fillId="0" borderId="13" xfId="31" applyFont="1" applyBorder="1" applyAlignment="1">
      <alignment vertical="center" wrapText="1"/>
    </xf>
    <xf numFmtId="0" fontId="31" fillId="0" borderId="4" xfId="31" applyFont="1" applyBorder="1" applyAlignment="1">
      <alignment vertical="center" wrapText="1"/>
    </xf>
    <xf numFmtId="0" fontId="31" fillId="0" borderId="14" xfId="31" applyFont="1" applyBorder="1" applyAlignment="1">
      <alignment vertical="center" wrapText="1"/>
    </xf>
    <xf numFmtId="0" fontId="32" fillId="0" borderId="5" xfId="32" applyFont="1" applyBorder="1" applyAlignment="1">
      <alignment horizontal="center" vertical="center"/>
    </xf>
    <xf numFmtId="0" fontId="45" fillId="7" borderId="26" xfId="35" applyFont="1" applyFill="1" applyBorder="1" applyAlignment="1">
      <alignment horizontal="center" vertical="center"/>
    </xf>
    <xf numFmtId="0" fontId="45" fillId="7" borderId="37" xfId="35" applyFont="1" applyFill="1" applyBorder="1" applyAlignment="1">
      <alignment horizontal="center" vertical="center"/>
    </xf>
    <xf numFmtId="0" fontId="45" fillId="7" borderId="25" xfId="35" applyFont="1" applyFill="1" applyBorder="1" applyAlignment="1">
      <alignment horizontal="center" vertical="center"/>
    </xf>
    <xf numFmtId="0" fontId="32" fillId="7" borderId="13" xfId="31" quotePrefix="1" applyFont="1" applyFill="1" applyBorder="1" applyAlignment="1">
      <alignment vertical="center" wrapText="1"/>
    </xf>
    <xf numFmtId="0" fontId="32" fillId="7" borderId="4" xfId="31" quotePrefix="1" applyFont="1" applyFill="1" applyBorder="1" applyAlignment="1">
      <alignment vertical="center" wrapText="1"/>
    </xf>
    <xf numFmtId="0" fontId="32" fillId="7" borderId="14" xfId="31" quotePrefix="1" applyFont="1" applyFill="1" applyBorder="1" applyAlignment="1">
      <alignment vertical="center" wrapText="1"/>
    </xf>
    <xf numFmtId="0" fontId="32" fillId="7" borderId="13" xfId="31" quotePrefix="1" applyNumberFormat="1" applyFont="1" applyFill="1" applyBorder="1" applyAlignment="1">
      <alignment vertical="center" wrapText="1"/>
    </xf>
    <xf numFmtId="0" fontId="32" fillId="7" borderId="4" xfId="31" quotePrefix="1" applyNumberFormat="1" applyFont="1" applyFill="1" applyBorder="1" applyAlignment="1">
      <alignment vertical="center" wrapText="1"/>
    </xf>
    <xf numFmtId="0" fontId="32" fillId="7" borderId="14" xfId="31" quotePrefix="1" applyNumberFormat="1" applyFont="1" applyFill="1" applyBorder="1" applyAlignment="1">
      <alignment vertical="center" wrapText="1"/>
    </xf>
    <xf numFmtId="0" fontId="32" fillId="0" borderId="13" xfId="32" applyFont="1" applyFill="1" applyBorder="1" applyAlignment="1">
      <alignment horizontal="center" vertical="center"/>
    </xf>
    <xf numFmtId="0" fontId="32" fillId="0" borderId="4" xfId="32" applyFont="1" applyFill="1" applyBorder="1" applyAlignment="1">
      <alignment horizontal="center" vertical="center"/>
    </xf>
    <xf numFmtId="0" fontId="32" fillId="0" borderId="14" xfId="32" applyFont="1" applyFill="1" applyBorder="1" applyAlignment="1">
      <alignment horizontal="center" vertical="center"/>
    </xf>
    <xf numFmtId="0" fontId="45" fillId="0" borderId="8" xfId="35" applyFont="1" applyBorder="1" applyAlignment="1">
      <alignment horizontal="center" vertical="center" wrapText="1"/>
    </xf>
    <xf numFmtId="0" fontId="45" fillId="0" borderId="9" xfId="35" applyFont="1" applyBorder="1" applyAlignment="1">
      <alignment horizontal="center" vertical="center" wrapText="1"/>
    </xf>
    <xf numFmtId="0" fontId="45" fillId="0" borderId="10" xfId="35" applyFont="1" applyBorder="1" applyAlignment="1">
      <alignment horizontal="center" vertical="center" wrapText="1"/>
    </xf>
    <xf numFmtId="0" fontId="45" fillId="0" borderId="11" xfId="35" applyFont="1" applyBorder="1" applyAlignment="1">
      <alignment horizontal="center" vertical="center" wrapText="1"/>
    </xf>
    <xf numFmtId="0" fontId="45" fillId="0" borderId="0" xfId="35" applyFont="1" applyAlignment="1">
      <alignment horizontal="center" vertical="center" wrapText="1"/>
    </xf>
    <xf numFmtId="0" fontId="45" fillId="0" borderId="12" xfId="35" applyFont="1" applyBorder="1" applyAlignment="1">
      <alignment horizontal="center" vertical="center" wrapText="1"/>
    </xf>
    <xf numFmtId="0" fontId="45" fillId="0" borderId="15" xfId="35" applyFont="1" applyBorder="1" applyAlignment="1">
      <alignment horizontal="center" vertical="center" wrapText="1"/>
    </xf>
    <xf numFmtId="0" fontId="45" fillId="0" borderId="17" xfId="35" applyFont="1" applyBorder="1" applyAlignment="1">
      <alignment horizontal="center" vertical="center" wrapText="1"/>
    </xf>
    <xf numFmtId="0" fontId="45" fillId="0" borderId="18" xfId="35" applyFont="1" applyBorder="1" applyAlignment="1">
      <alignment horizontal="center" vertical="center" wrapText="1"/>
    </xf>
    <xf numFmtId="0" fontId="46" fillId="7" borderId="28" xfId="35" applyFont="1" applyFill="1" applyBorder="1" applyAlignment="1">
      <alignment horizontal="center" vertical="center"/>
    </xf>
    <xf numFmtId="0" fontId="46" fillId="7" borderId="29" xfId="35" applyFont="1" applyFill="1" applyBorder="1" applyAlignment="1">
      <alignment horizontal="center" vertical="center"/>
    </xf>
    <xf numFmtId="0" fontId="46" fillId="7" borderId="30" xfId="35" applyFont="1" applyFill="1" applyBorder="1" applyAlignment="1">
      <alignment horizontal="center" vertical="center"/>
    </xf>
    <xf numFmtId="0" fontId="46" fillId="7" borderId="38" xfId="35" applyFont="1" applyFill="1" applyBorder="1" applyAlignment="1">
      <alignment horizontal="center" vertical="center"/>
    </xf>
    <xf numFmtId="0" fontId="47" fillId="7" borderId="31" xfId="35" applyFont="1" applyFill="1" applyBorder="1" applyAlignment="1">
      <alignment horizontal="center" vertical="center"/>
    </xf>
    <xf numFmtId="0" fontId="47" fillId="7" borderId="32" xfId="35" applyFont="1" applyFill="1" applyBorder="1" applyAlignment="1">
      <alignment horizontal="center" vertical="center"/>
    </xf>
    <xf numFmtId="0" fontId="47" fillId="7" borderId="33" xfId="35" applyFont="1" applyFill="1" applyBorder="1" applyAlignment="1">
      <alignment horizontal="center" vertical="center"/>
    </xf>
    <xf numFmtId="0" fontId="46" fillId="7" borderId="32" xfId="35" applyFont="1" applyFill="1" applyBorder="1" applyAlignment="1">
      <alignment horizontal="center" vertical="center"/>
    </xf>
    <xf numFmtId="0" fontId="46" fillId="7" borderId="33" xfId="35" applyFont="1" applyFill="1" applyBorder="1" applyAlignment="1">
      <alignment horizontal="center" vertical="center"/>
    </xf>
    <xf numFmtId="0" fontId="47" fillId="7" borderId="22" xfId="35" applyFont="1" applyFill="1" applyBorder="1" applyAlignment="1">
      <alignment horizontal="center" vertical="center"/>
    </xf>
    <xf numFmtId="0" fontId="47" fillId="7" borderId="27" xfId="35" applyFont="1" applyFill="1" applyBorder="1" applyAlignment="1">
      <alignment horizontal="center" vertical="center"/>
    </xf>
    <xf numFmtId="0" fontId="47" fillId="7" borderId="39" xfId="35" applyFont="1" applyFill="1" applyBorder="1" applyAlignment="1">
      <alignment horizontal="center" vertical="center"/>
    </xf>
    <xf numFmtId="0" fontId="46" fillId="7" borderId="26" xfId="35" applyFont="1" applyFill="1" applyBorder="1" applyAlignment="1">
      <alignment horizontal="center" vertical="center"/>
    </xf>
    <xf numFmtId="0" fontId="46" fillId="7" borderId="37" xfId="35" applyFont="1" applyFill="1" applyBorder="1" applyAlignment="1">
      <alignment horizontal="center" vertical="center"/>
    </xf>
    <xf numFmtId="0" fontId="46" fillId="7" borderId="25" xfId="35" applyFont="1" applyFill="1" applyBorder="1" applyAlignment="1">
      <alignment horizontal="center" vertical="center"/>
    </xf>
  </cellXfs>
  <cellStyles count="39">
    <cellStyle name="AU" xfId="1"/>
    <cellStyle name="AU版" xfId="2"/>
    <cellStyle name="Calc Currency (0)" xfId="3"/>
    <cellStyle name="entry" xfId="4"/>
    <cellStyle name="Grey" xfId="5"/>
    <cellStyle name="Header1" xfId="6"/>
    <cellStyle name="Header2" xfId="7"/>
    <cellStyle name="Input [yellow]" xfId="8"/>
    <cellStyle name="JSC" xfId="9"/>
    <cellStyle name="Normal" xfId="0" builtinId="0"/>
    <cellStyle name="Normal - Style1" xfId="10"/>
    <cellStyle name="Percent [2]" xfId="11"/>
    <cellStyle name="price" xfId="12"/>
    <cellStyle name="revised" xfId="13"/>
    <cellStyle name="section" xfId="14"/>
    <cellStyle name="title" xfId="15"/>
    <cellStyle name="センター" xfId="16"/>
    <cellStyle name="下点線" xfId="17"/>
    <cellStyle name="削除" xfId="20"/>
    <cellStyle name="桁蟻唇Ｆ [0.00]_Sheet1" xfId="18"/>
    <cellStyle name="桁蟻唇Ｆ_Sheet1" xfId="19"/>
    <cellStyle name="標準 2" xfId="24"/>
    <cellStyle name="標準 3" xfId="25"/>
    <cellStyle name="標準 4" xfId="26"/>
    <cellStyle name="標準_02_CPO(G4)利用開始改善対応_結合テスト仕様書兼報告書（テスト結果）_V0.10J" xfId="27"/>
    <cellStyle name="標準_IF仕様書1" xfId="38"/>
    <cellStyle name="標準_TH4-1-2 外部設計書_SMS(Ver.1.00)20031229_01_e-CRB(_Gl-4-1-8-EXT_)基幹データ連携インタフェース(Ver.1.0011)_DBレイアウト_09CYエコ＆セーフティ_アップロードダウンロード_外部設計書(Ver0.01)" xfId="28"/>
    <cellStyle name="標準_センター実行ログ収集システム_テーブル仕様書" xfId="29"/>
    <cellStyle name="標準_センター実行ログ収集システム_テーブル仕様書_DBレイアウト" xfId="30"/>
    <cellStyle name="標準_センター実行ログ収集システム_テーブル仕様書_DBレイアウト_09CYエコ＆セーフティ_アップロードダウンロード_外部設計書(Ver0.01)" xfId="31"/>
    <cellStyle name="標準_センター実行ログ収集システム_テーブル仕様書_DBレイアウト_外部設計書_テクノアスカ(Ver0.01)_09CYエコ＆セーフティ_アップロードダウンロード_外部設計書(Ver0.01)" xfId="32"/>
    <cellStyle name="標準_ﾌｫｰﾏｯﾄ_e-CRB(_Gl-4-1-8-EXT_)基幹データ連携インタフェース(Ver.1.0011)_DBレイアウト_09CYエコ＆セーフティ_アップロードダウンロード_外部設計書(Ver0.01)" xfId="33"/>
    <cellStyle name="標準_モジュール仕様書_e-CRB(_Gl-4-1-8-EXT_)基幹データ連携インタフェース(Ver.1.0011)_DBレイアウト_09CYエコ＆セーフティ_アップロードダウンロード_外部設計書(Ver0.01)" xfId="34"/>
    <cellStyle name="標準_表紙" xfId="35"/>
    <cellStyle name="脱浦 [0.00]_laroux" xfId="21"/>
    <cellStyle name="脱浦_laroux" xfId="22"/>
    <cellStyle name="良い 2" xfId="36"/>
    <cellStyle name="通貨 2" xfId="23"/>
    <cellStyle name="通貨 2 2" xfId="37"/>
  </cellStyles>
  <dxfs count="0"/>
  <tableStyles count="0" defaultTableStyle="TableStyleMedium2" defaultPivotStyle="PivotStyleLight16"/>
  <colors>
    <mruColors>
      <color rgb="FFFF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7</xdr:row>
      <xdr:rowOff>0</xdr:rowOff>
    </xdr:from>
    <xdr:to>
      <xdr:col>35</xdr:col>
      <xdr:colOff>1681</xdr:colOff>
      <xdr:row>11</xdr:row>
      <xdr:rowOff>64994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440BBF6C-C9E2-49A2-A243-25662A370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9471" y="1255059"/>
          <a:ext cx="1211916" cy="7821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K60"/>
  <sheetViews>
    <sheetView showGridLines="0" view="pageBreakPreview" zoomScaleNormal="100" zoomScaleSheetLayoutView="100" workbookViewId="0">
      <selection sqref="A1:K4"/>
    </sheetView>
  </sheetViews>
  <sheetFormatPr defaultColWidth="2.6328125" defaultRowHeight="14.25" customHeight="1"/>
  <cols>
    <col min="1" max="1" width="2.6328125" style="4" customWidth="1"/>
    <col min="2" max="16384" width="2.6328125" style="4"/>
  </cols>
  <sheetData>
    <row r="1" spans="1:37" ht="14.25" customHeight="1">
      <c r="A1" s="613" t="s">
        <v>1294</v>
      </c>
      <c r="B1" s="614"/>
      <c r="C1" s="614"/>
      <c r="D1" s="614"/>
      <c r="E1" s="614"/>
      <c r="F1" s="614"/>
      <c r="G1" s="614"/>
      <c r="H1" s="614"/>
      <c r="I1" s="614"/>
      <c r="J1" s="614"/>
      <c r="K1" s="615"/>
      <c r="L1" s="600" t="s">
        <v>1295</v>
      </c>
      <c r="M1" s="601"/>
      <c r="N1" s="601"/>
      <c r="O1" s="601"/>
      <c r="P1" s="601"/>
      <c r="Q1" s="601"/>
      <c r="R1" s="601"/>
      <c r="S1" s="602"/>
      <c r="T1" s="600" t="s">
        <v>1296</v>
      </c>
      <c r="U1" s="601"/>
      <c r="V1" s="601"/>
      <c r="W1" s="601"/>
      <c r="X1" s="601"/>
      <c r="Y1" s="601"/>
      <c r="Z1" s="601"/>
      <c r="AA1" s="601"/>
      <c r="AB1" s="602"/>
      <c r="AC1" s="600" t="s">
        <v>1297</v>
      </c>
      <c r="AD1" s="601"/>
      <c r="AE1" s="601"/>
      <c r="AF1" s="601"/>
      <c r="AG1" s="601"/>
      <c r="AH1" s="601"/>
      <c r="AI1" s="601"/>
      <c r="AJ1" s="601"/>
      <c r="AK1" s="602"/>
    </row>
    <row r="2" spans="1:37" ht="14.25" customHeight="1" thickBot="1">
      <c r="A2" s="616"/>
      <c r="B2" s="617"/>
      <c r="C2" s="617"/>
      <c r="D2" s="617"/>
      <c r="E2" s="617"/>
      <c r="F2" s="617"/>
      <c r="G2" s="617"/>
      <c r="H2" s="617"/>
      <c r="I2" s="617"/>
      <c r="J2" s="617"/>
      <c r="K2" s="618"/>
      <c r="L2" s="609" t="s">
        <v>1301</v>
      </c>
      <c r="M2" s="610"/>
      <c r="N2" s="610"/>
      <c r="O2" s="610"/>
      <c r="P2" s="610"/>
      <c r="Q2" s="610"/>
      <c r="R2" s="610"/>
      <c r="S2" s="611"/>
      <c r="T2" s="609" t="s">
        <v>1302</v>
      </c>
      <c r="U2" s="610"/>
      <c r="V2" s="610"/>
      <c r="W2" s="610"/>
      <c r="X2" s="610"/>
      <c r="Y2" s="610"/>
      <c r="Z2" s="610"/>
      <c r="AA2" s="610"/>
      <c r="AB2" s="611"/>
      <c r="AC2" s="624" t="s">
        <v>1303</v>
      </c>
      <c r="AD2" s="625"/>
      <c r="AE2" s="625"/>
      <c r="AF2" s="625"/>
      <c r="AG2" s="625"/>
      <c r="AH2" s="625"/>
      <c r="AI2" s="625"/>
      <c r="AJ2" s="625"/>
      <c r="AK2" s="626"/>
    </row>
    <row r="3" spans="1:37" ht="14.25" customHeight="1">
      <c r="A3" s="616"/>
      <c r="B3" s="617"/>
      <c r="C3" s="617"/>
      <c r="D3" s="617"/>
      <c r="E3" s="617"/>
      <c r="F3" s="617"/>
      <c r="G3" s="617"/>
      <c r="H3" s="617"/>
      <c r="I3" s="617"/>
      <c r="J3" s="617"/>
      <c r="K3" s="618"/>
      <c r="L3" s="600" t="s">
        <v>1299</v>
      </c>
      <c r="M3" s="601"/>
      <c r="N3" s="601"/>
      <c r="O3" s="601"/>
      <c r="P3" s="601"/>
      <c r="Q3" s="601"/>
      <c r="R3" s="601"/>
      <c r="S3" s="602"/>
      <c r="T3" s="600" t="s">
        <v>13</v>
      </c>
      <c r="U3" s="601"/>
      <c r="V3" s="601"/>
      <c r="W3" s="601"/>
      <c r="X3" s="601"/>
      <c r="Y3" s="601"/>
      <c r="Z3" s="601"/>
      <c r="AA3" s="601"/>
      <c r="AB3" s="602"/>
      <c r="AC3" s="600" t="s">
        <v>1298</v>
      </c>
      <c r="AD3" s="601"/>
      <c r="AE3" s="601"/>
      <c r="AF3" s="601"/>
      <c r="AG3" s="601"/>
      <c r="AH3" s="601"/>
      <c r="AI3" s="601"/>
      <c r="AJ3" s="601"/>
      <c r="AK3" s="602"/>
    </row>
    <row r="4" spans="1:37" ht="14.25" customHeight="1" thickBot="1">
      <c r="A4" s="619"/>
      <c r="B4" s="620"/>
      <c r="C4" s="620"/>
      <c r="D4" s="620"/>
      <c r="E4" s="620"/>
      <c r="F4" s="620"/>
      <c r="G4" s="620"/>
      <c r="H4" s="620"/>
      <c r="I4" s="620"/>
      <c r="J4" s="620"/>
      <c r="K4" s="621"/>
      <c r="L4" s="606" t="s">
        <v>1300</v>
      </c>
      <c r="M4" s="607"/>
      <c r="N4" s="607"/>
      <c r="O4" s="607"/>
      <c r="P4" s="607"/>
      <c r="Q4" s="607"/>
      <c r="R4" s="607"/>
      <c r="S4" s="608"/>
      <c r="T4" s="609" t="s">
        <v>1327</v>
      </c>
      <c r="U4" s="610"/>
      <c r="V4" s="610"/>
      <c r="W4" s="610"/>
      <c r="X4" s="610"/>
      <c r="Y4" s="610"/>
      <c r="Z4" s="610"/>
      <c r="AA4" s="610"/>
      <c r="AB4" s="611"/>
      <c r="AC4" s="612">
        <f ca="1">_xlfn.SHEET()</f>
        <v>1</v>
      </c>
      <c r="AD4" s="607"/>
      <c r="AE4" s="607"/>
      <c r="AF4" s="607"/>
      <c r="AG4" s="607"/>
      <c r="AH4" s="607"/>
      <c r="AI4" s="607"/>
      <c r="AJ4" s="607"/>
      <c r="AK4" s="608"/>
    </row>
    <row r="5" spans="1:37" ht="14.25" customHeight="1">
      <c r="A5" s="5"/>
    </row>
    <row r="6" spans="1:37" ht="14.25" customHeight="1" thickBot="1">
      <c r="A6" s="5"/>
    </row>
    <row r="7" spans="1:37" ht="14.25" customHeigh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8"/>
    </row>
    <row r="8" spans="1:37" ht="14.25" customHeight="1">
      <c r="A8" s="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2"/>
    </row>
    <row r="9" spans="1:37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2"/>
    </row>
    <row r="10" spans="1:37" ht="14.25" customHeight="1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2"/>
    </row>
    <row r="11" spans="1:37" ht="14.25" customHeight="1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2"/>
    </row>
    <row r="12" spans="1:37" ht="14.25" customHeight="1">
      <c r="A12" s="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2"/>
    </row>
    <row r="13" spans="1:37" ht="14.25" customHeight="1">
      <c r="A13" s="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2"/>
    </row>
    <row r="14" spans="1:37" ht="14.25" customHeight="1">
      <c r="A14" s="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2"/>
    </row>
    <row r="15" spans="1:37" ht="14.25" customHeight="1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2"/>
    </row>
    <row r="16" spans="1:37" ht="14.25" customHeight="1">
      <c r="A16" s="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2"/>
    </row>
    <row r="17" spans="1:37" ht="14.25" customHeight="1">
      <c r="A17" s="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2"/>
    </row>
    <row r="18" spans="1:37" ht="14.25" customHeight="1">
      <c r="A18" s="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2"/>
    </row>
    <row r="19" spans="1:37" ht="14.25" customHeight="1">
      <c r="A19" s="9"/>
      <c r="B19" s="622" t="s">
        <v>282</v>
      </c>
      <c r="C19" s="622"/>
      <c r="D19" s="622"/>
      <c r="E19" s="622"/>
      <c r="F19" s="622"/>
      <c r="G19" s="622"/>
      <c r="H19" s="622"/>
      <c r="I19" s="622"/>
      <c r="J19" s="622"/>
      <c r="K19" s="622"/>
      <c r="L19" s="622"/>
      <c r="M19" s="622"/>
      <c r="N19" s="622"/>
      <c r="O19" s="622"/>
      <c r="P19" s="622"/>
      <c r="Q19" s="622"/>
      <c r="R19" s="622"/>
      <c r="S19" s="622"/>
      <c r="T19" s="622"/>
      <c r="U19" s="622"/>
      <c r="V19" s="622"/>
      <c r="W19" s="622"/>
      <c r="X19" s="622"/>
      <c r="Y19" s="622"/>
      <c r="Z19" s="622"/>
      <c r="AA19" s="622"/>
      <c r="AB19" s="622"/>
      <c r="AC19" s="622"/>
      <c r="AD19" s="622"/>
      <c r="AE19" s="622"/>
      <c r="AF19" s="622"/>
      <c r="AG19" s="622"/>
      <c r="AH19" s="622"/>
      <c r="AI19" s="622"/>
      <c r="AJ19" s="622"/>
      <c r="AK19" s="12"/>
    </row>
    <row r="20" spans="1:37" ht="14.25" customHeight="1">
      <c r="A20" s="9"/>
      <c r="B20" s="622"/>
      <c r="C20" s="622"/>
      <c r="D20" s="622"/>
      <c r="E20" s="622"/>
      <c r="F20" s="622"/>
      <c r="G20" s="622"/>
      <c r="H20" s="622"/>
      <c r="I20" s="622"/>
      <c r="J20" s="622"/>
      <c r="K20" s="622"/>
      <c r="L20" s="622"/>
      <c r="M20" s="622"/>
      <c r="N20" s="622"/>
      <c r="O20" s="622"/>
      <c r="P20" s="622"/>
      <c r="Q20" s="622"/>
      <c r="R20" s="622"/>
      <c r="S20" s="622"/>
      <c r="T20" s="622"/>
      <c r="U20" s="622"/>
      <c r="V20" s="622"/>
      <c r="W20" s="622"/>
      <c r="X20" s="622"/>
      <c r="Y20" s="622"/>
      <c r="Z20" s="622"/>
      <c r="AA20" s="622"/>
      <c r="AB20" s="622"/>
      <c r="AC20" s="622"/>
      <c r="AD20" s="622"/>
      <c r="AE20" s="622"/>
      <c r="AF20" s="622"/>
      <c r="AG20" s="622"/>
      <c r="AH20" s="622"/>
      <c r="AI20" s="622"/>
      <c r="AJ20" s="622"/>
      <c r="AK20" s="12"/>
    </row>
    <row r="21" spans="1:37" ht="14.25" customHeight="1">
      <c r="A21" s="9"/>
      <c r="B21" s="622"/>
      <c r="C21" s="622"/>
      <c r="D21" s="622"/>
      <c r="E21" s="622"/>
      <c r="F21" s="622"/>
      <c r="G21" s="622"/>
      <c r="H21" s="622"/>
      <c r="I21" s="622"/>
      <c r="J21" s="622"/>
      <c r="K21" s="622"/>
      <c r="L21" s="622"/>
      <c r="M21" s="622"/>
      <c r="N21" s="622"/>
      <c r="O21" s="622"/>
      <c r="P21" s="622"/>
      <c r="Q21" s="622"/>
      <c r="R21" s="622"/>
      <c r="S21" s="622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2"/>
      <c r="AG21" s="622"/>
      <c r="AH21" s="622"/>
      <c r="AI21" s="622"/>
      <c r="AJ21" s="622"/>
      <c r="AK21" s="12"/>
    </row>
    <row r="22" spans="1:37" ht="14.25" customHeight="1">
      <c r="A22" s="9"/>
      <c r="B22" s="622"/>
      <c r="C22" s="622"/>
      <c r="D22" s="622"/>
      <c r="E22" s="622"/>
      <c r="F22" s="622"/>
      <c r="G22" s="622"/>
      <c r="H22" s="622"/>
      <c r="I22" s="622"/>
      <c r="J22" s="622"/>
      <c r="K22" s="622"/>
      <c r="L22" s="622"/>
      <c r="M22" s="622"/>
      <c r="N22" s="622"/>
      <c r="O22" s="622"/>
      <c r="P22" s="622"/>
      <c r="Q22" s="622"/>
      <c r="R22" s="622"/>
      <c r="S22" s="622"/>
      <c r="T22" s="622"/>
      <c r="U22" s="622"/>
      <c r="V22" s="622"/>
      <c r="W22" s="622"/>
      <c r="X22" s="622"/>
      <c r="Y22" s="622"/>
      <c r="Z22" s="622"/>
      <c r="AA22" s="622"/>
      <c r="AB22" s="622"/>
      <c r="AC22" s="622"/>
      <c r="AD22" s="622"/>
      <c r="AE22" s="622"/>
      <c r="AF22" s="622"/>
      <c r="AG22" s="622"/>
      <c r="AH22" s="622"/>
      <c r="AI22" s="622"/>
      <c r="AJ22" s="622"/>
      <c r="AK22" s="12"/>
    </row>
    <row r="23" spans="1:37" ht="14.25" customHeight="1">
      <c r="A23" s="9"/>
      <c r="B23" s="623" t="s">
        <v>283</v>
      </c>
      <c r="C23" s="623"/>
      <c r="D23" s="623"/>
      <c r="E23" s="623"/>
      <c r="F23" s="623"/>
      <c r="G23" s="623"/>
      <c r="H23" s="623"/>
      <c r="I23" s="623"/>
      <c r="J23" s="623"/>
      <c r="K23" s="623"/>
      <c r="L23" s="623"/>
      <c r="M23" s="623"/>
      <c r="N23" s="623"/>
      <c r="O23" s="623"/>
      <c r="P23" s="623"/>
      <c r="Q23" s="623"/>
      <c r="R23" s="623"/>
      <c r="S23" s="623"/>
      <c r="T23" s="623"/>
      <c r="U23" s="623"/>
      <c r="V23" s="623"/>
      <c r="W23" s="623"/>
      <c r="X23" s="623"/>
      <c r="Y23" s="623"/>
      <c r="Z23" s="623"/>
      <c r="AA23" s="623"/>
      <c r="AB23" s="623"/>
      <c r="AC23" s="623"/>
      <c r="AD23" s="623"/>
      <c r="AE23" s="623"/>
      <c r="AF23" s="623"/>
      <c r="AG23" s="623"/>
      <c r="AH23" s="623"/>
      <c r="AI23" s="623"/>
      <c r="AJ23" s="623"/>
      <c r="AK23" s="12"/>
    </row>
    <row r="24" spans="1:37" ht="14.25" customHeight="1">
      <c r="A24" s="9"/>
      <c r="B24" s="623"/>
      <c r="C24" s="623"/>
      <c r="D24" s="623"/>
      <c r="E24" s="623"/>
      <c r="F24" s="623"/>
      <c r="G24" s="623"/>
      <c r="H24" s="623"/>
      <c r="I24" s="623"/>
      <c r="J24" s="623"/>
      <c r="K24" s="623"/>
      <c r="L24" s="623"/>
      <c r="M24" s="623"/>
      <c r="N24" s="623"/>
      <c r="O24" s="623"/>
      <c r="P24" s="623"/>
      <c r="Q24" s="623"/>
      <c r="R24" s="623"/>
      <c r="S24" s="623"/>
      <c r="T24" s="623"/>
      <c r="U24" s="623"/>
      <c r="V24" s="623"/>
      <c r="W24" s="623"/>
      <c r="X24" s="623"/>
      <c r="Y24" s="623"/>
      <c r="Z24" s="623"/>
      <c r="AA24" s="623"/>
      <c r="AB24" s="623"/>
      <c r="AC24" s="623"/>
      <c r="AD24" s="623"/>
      <c r="AE24" s="623"/>
      <c r="AF24" s="623"/>
      <c r="AG24" s="623"/>
      <c r="AH24" s="623"/>
      <c r="AI24" s="623"/>
      <c r="AJ24" s="623"/>
      <c r="AK24" s="12"/>
    </row>
    <row r="25" spans="1:37" ht="14.25" customHeight="1">
      <c r="A25" s="9"/>
      <c r="B25" s="623"/>
      <c r="C25" s="623"/>
      <c r="D25" s="623"/>
      <c r="E25" s="623"/>
      <c r="F25" s="623"/>
      <c r="G25" s="623"/>
      <c r="H25" s="623"/>
      <c r="I25" s="623"/>
      <c r="J25" s="623"/>
      <c r="K25" s="623"/>
      <c r="L25" s="623"/>
      <c r="M25" s="623"/>
      <c r="N25" s="623"/>
      <c r="O25" s="623"/>
      <c r="P25" s="623"/>
      <c r="Q25" s="623"/>
      <c r="R25" s="623"/>
      <c r="S25" s="623"/>
      <c r="T25" s="623"/>
      <c r="U25" s="623"/>
      <c r="V25" s="623"/>
      <c r="W25" s="623"/>
      <c r="X25" s="623"/>
      <c r="Y25" s="623"/>
      <c r="Z25" s="623"/>
      <c r="AA25" s="623"/>
      <c r="AB25" s="623"/>
      <c r="AC25" s="623"/>
      <c r="AD25" s="623"/>
      <c r="AE25" s="623"/>
      <c r="AF25" s="623"/>
      <c r="AG25" s="623"/>
      <c r="AH25" s="623"/>
      <c r="AI25" s="623"/>
      <c r="AJ25" s="623"/>
      <c r="AK25" s="12"/>
    </row>
    <row r="26" spans="1:37" ht="14.25" customHeight="1">
      <c r="A26" s="9"/>
      <c r="B26" s="623"/>
      <c r="C26" s="623"/>
      <c r="D26" s="623"/>
      <c r="E26" s="623"/>
      <c r="F26" s="623"/>
      <c r="G26" s="623"/>
      <c r="H26" s="623"/>
      <c r="I26" s="623"/>
      <c r="J26" s="623"/>
      <c r="K26" s="623"/>
      <c r="L26" s="623"/>
      <c r="M26" s="623"/>
      <c r="N26" s="623"/>
      <c r="O26" s="623"/>
      <c r="P26" s="623"/>
      <c r="Q26" s="623"/>
      <c r="R26" s="623"/>
      <c r="S26" s="623"/>
      <c r="T26" s="623"/>
      <c r="U26" s="623"/>
      <c r="V26" s="623"/>
      <c r="W26" s="623"/>
      <c r="X26" s="623"/>
      <c r="Y26" s="623"/>
      <c r="Z26" s="623"/>
      <c r="AA26" s="623"/>
      <c r="AB26" s="623"/>
      <c r="AC26" s="623"/>
      <c r="AD26" s="623"/>
      <c r="AE26" s="623"/>
      <c r="AF26" s="623"/>
      <c r="AG26" s="623"/>
      <c r="AH26" s="623"/>
      <c r="AI26" s="623"/>
      <c r="AJ26" s="623"/>
      <c r="AK26" s="12"/>
    </row>
    <row r="27" spans="1:37" ht="14.25" customHeight="1">
      <c r="A27" s="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2"/>
    </row>
    <row r="28" spans="1:37" ht="14.25" customHeight="1">
      <c r="A28" s="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2"/>
    </row>
    <row r="29" spans="1:37" ht="14.25" customHeight="1">
      <c r="A29" s="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2"/>
    </row>
    <row r="30" spans="1:37" ht="14.25" customHeight="1">
      <c r="A30" s="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2"/>
    </row>
    <row r="31" spans="1:37" ht="14.25" customHeight="1">
      <c r="A31" s="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2"/>
    </row>
    <row r="32" spans="1:37" ht="11.25" customHeight="1">
      <c r="A32" s="9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2"/>
    </row>
    <row r="33" spans="1:37" ht="14.25" customHeight="1">
      <c r="A33" s="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2"/>
    </row>
    <row r="34" spans="1:37" ht="14.25" customHeight="1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2"/>
    </row>
    <row r="35" spans="1:37" ht="14.2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2"/>
    </row>
    <row r="36" spans="1:37" ht="14.25" customHeight="1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2"/>
    </row>
    <row r="37" spans="1:37" ht="14.25" customHeight="1">
      <c r="A37" s="9"/>
      <c r="B37" s="603" t="s">
        <v>284</v>
      </c>
      <c r="C37" s="604"/>
      <c r="D37" s="604"/>
      <c r="E37" s="604"/>
      <c r="F37" s="604"/>
      <c r="G37" s="604"/>
      <c r="H37" s="604"/>
      <c r="I37" s="604"/>
      <c r="J37" s="604"/>
      <c r="K37" s="604"/>
      <c r="L37" s="604"/>
      <c r="M37" s="604"/>
      <c r="N37" s="604"/>
      <c r="O37" s="604"/>
      <c r="P37" s="604"/>
      <c r="Q37" s="604"/>
      <c r="R37" s="604"/>
      <c r="S37" s="604"/>
      <c r="T37" s="604"/>
      <c r="U37" s="604"/>
      <c r="V37" s="604"/>
      <c r="W37" s="604"/>
      <c r="X37" s="604"/>
      <c r="Y37" s="604"/>
      <c r="Z37" s="604"/>
      <c r="AA37" s="604"/>
      <c r="AB37" s="604"/>
      <c r="AC37" s="604"/>
      <c r="AD37" s="604"/>
      <c r="AE37" s="604"/>
      <c r="AF37" s="604"/>
      <c r="AG37" s="604"/>
      <c r="AH37" s="604"/>
      <c r="AI37" s="604"/>
      <c r="AJ37" s="604"/>
      <c r="AK37" s="12"/>
    </row>
    <row r="38" spans="1:37" ht="14.25" customHeight="1">
      <c r="A38" s="9"/>
      <c r="B38" s="604"/>
      <c r="C38" s="604"/>
      <c r="D38" s="604"/>
      <c r="E38" s="604"/>
      <c r="F38" s="604"/>
      <c r="G38" s="604"/>
      <c r="H38" s="604"/>
      <c r="I38" s="604"/>
      <c r="J38" s="604"/>
      <c r="K38" s="604"/>
      <c r="L38" s="604"/>
      <c r="M38" s="604"/>
      <c r="N38" s="604"/>
      <c r="O38" s="604"/>
      <c r="P38" s="604"/>
      <c r="Q38" s="604"/>
      <c r="R38" s="604"/>
      <c r="S38" s="604"/>
      <c r="T38" s="604"/>
      <c r="U38" s="604"/>
      <c r="V38" s="604"/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12"/>
    </row>
    <row r="39" spans="1:37" ht="14.25" customHeight="1">
      <c r="A39" s="9"/>
      <c r="B39" s="604"/>
      <c r="C39" s="604"/>
      <c r="D39" s="604"/>
      <c r="E39" s="604"/>
      <c r="F39" s="604"/>
      <c r="G39" s="604"/>
      <c r="H39" s="604"/>
      <c r="I39" s="604"/>
      <c r="J39" s="604"/>
      <c r="K39" s="604"/>
      <c r="L39" s="604"/>
      <c r="M39" s="604"/>
      <c r="N39" s="604"/>
      <c r="O39" s="604"/>
      <c r="P39" s="604"/>
      <c r="Q39" s="604"/>
      <c r="R39" s="604"/>
      <c r="S39" s="604"/>
      <c r="T39" s="604"/>
      <c r="U39" s="604"/>
      <c r="V39" s="604"/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12"/>
    </row>
    <row r="40" spans="1:37" ht="14.25" customHeight="1">
      <c r="A40" s="9"/>
      <c r="B40" s="604"/>
      <c r="C40" s="604"/>
      <c r="D40" s="604"/>
      <c r="E40" s="604"/>
      <c r="F40" s="604"/>
      <c r="G40" s="604"/>
      <c r="H40" s="604"/>
      <c r="I40" s="604"/>
      <c r="J40" s="604"/>
      <c r="K40" s="604"/>
      <c r="L40" s="604"/>
      <c r="M40" s="604"/>
      <c r="N40" s="604"/>
      <c r="O40" s="604"/>
      <c r="P40" s="604"/>
      <c r="Q40" s="604"/>
      <c r="R40" s="604"/>
      <c r="S40" s="604"/>
      <c r="T40" s="604"/>
      <c r="U40" s="604"/>
      <c r="V40" s="604"/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/>
      <c r="AJ40" s="604"/>
      <c r="AK40" s="12"/>
    </row>
    <row r="41" spans="1:37" ht="14.25" customHeight="1">
      <c r="A41" s="9"/>
      <c r="B41" s="604"/>
      <c r="C41" s="604"/>
      <c r="D41" s="604"/>
      <c r="E41" s="604"/>
      <c r="F41" s="604"/>
      <c r="G41" s="604"/>
      <c r="H41" s="604"/>
      <c r="I41" s="604"/>
      <c r="J41" s="604"/>
      <c r="K41" s="604"/>
      <c r="L41" s="604"/>
      <c r="M41" s="604"/>
      <c r="N41" s="604"/>
      <c r="O41" s="604"/>
      <c r="P41" s="604"/>
      <c r="Q41" s="604"/>
      <c r="R41" s="604"/>
      <c r="S41" s="604"/>
      <c r="T41" s="604"/>
      <c r="U41" s="604"/>
      <c r="V41" s="604"/>
      <c r="W41" s="604"/>
      <c r="X41" s="604"/>
      <c r="Y41" s="604"/>
      <c r="Z41" s="604"/>
      <c r="AA41" s="604"/>
      <c r="AB41" s="604"/>
      <c r="AC41" s="604"/>
      <c r="AD41" s="604"/>
      <c r="AE41" s="604"/>
      <c r="AF41" s="604"/>
      <c r="AG41" s="604"/>
      <c r="AH41" s="604"/>
      <c r="AI41" s="604"/>
      <c r="AJ41" s="604"/>
      <c r="AK41" s="12"/>
    </row>
    <row r="42" spans="1:37" ht="14.25" customHeight="1">
      <c r="A42" s="9"/>
      <c r="B42" s="604"/>
      <c r="C42" s="604"/>
      <c r="D42" s="604"/>
      <c r="E42" s="604"/>
      <c r="F42" s="604"/>
      <c r="G42" s="604"/>
      <c r="H42" s="604"/>
      <c r="I42" s="604"/>
      <c r="J42" s="604"/>
      <c r="K42" s="604"/>
      <c r="L42" s="604"/>
      <c r="M42" s="604"/>
      <c r="N42" s="604"/>
      <c r="O42" s="604"/>
      <c r="P42" s="604"/>
      <c r="Q42" s="604"/>
      <c r="R42" s="604"/>
      <c r="S42" s="604"/>
      <c r="T42" s="604"/>
      <c r="U42" s="604"/>
      <c r="V42" s="604"/>
      <c r="W42" s="604"/>
      <c r="X42" s="604"/>
      <c r="Y42" s="604"/>
      <c r="Z42" s="604"/>
      <c r="AA42" s="604"/>
      <c r="AB42" s="604"/>
      <c r="AC42" s="604"/>
      <c r="AD42" s="604"/>
      <c r="AE42" s="604"/>
      <c r="AF42" s="604"/>
      <c r="AG42" s="604"/>
      <c r="AH42" s="604"/>
      <c r="AI42" s="604"/>
      <c r="AJ42" s="604"/>
      <c r="AK42" s="12"/>
    </row>
    <row r="43" spans="1:37" ht="14.25" customHeight="1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2"/>
    </row>
    <row r="44" spans="1:37" ht="14.25" customHeight="1">
      <c r="A44" s="9"/>
      <c r="B44" s="605" t="str">
        <f>"Ｖｅｒ. " &amp; T4</f>
        <v>Ｖｅｒ. 1.026J</v>
      </c>
      <c r="C44" s="605"/>
      <c r="D44" s="605"/>
      <c r="E44" s="605"/>
      <c r="F44" s="605"/>
      <c r="G44" s="605"/>
      <c r="H44" s="605"/>
      <c r="I44" s="605"/>
      <c r="J44" s="605"/>
      <c r="K44" s="605"/>
      <c r="L44" s="605"/>
      <c r="M44" s="605"/>
      <c r="N44" s="605"/>
      <c r="O44" s="605"/>
      <c r="P44" s="605"/>
      <c r="Q44" s="605"/>
      <c r="R44" s="605"/>
      <c r="S44" s="605"/>
      <c r="T44" s="605"/>
      <c r="U44" s="605"/>
      <c r="V44" s="605"/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12"/>
    </row>
    <row r="45" spans="1:37" ht="14.25" customHeight="1">
      <c r="A45" s="9"/>
      <c r="B45" s="605"/>
      <c r="C45" s="605"/>
      <c r="D45" s="605"/>
      <c r="E45" s="605"/>
      <c r="F45" s="605"/>
      <c r="G45" s="605"/>
      <c r="H45" s="605"/>
      <c r="I45" s="605"/>
      <c r="J45" s="605"/>
      <c r="K45" s="605"/>
      <c r="L45" s="605"/>
      <c r="M45" s="605"/>
      <c r="N45" s="605"/>
      <c r="O45" s="605"/>
      <c r="P45" s="605"/>
      <c r="Q45" s="605"/>
      <c r="R45" s="605"/>
      <c r="S45" s="605"/>
      <c r="T45" s="605"/>
      <c r="U45" s="605"/>
      <c r="V45" s="605"/>
      <c r="W45" s="605"/>
      <c r="X45" s="605"/>
      <c r="Y45" s="605"/>
      <c r="Z45" s="605"/>
      <c r="AA45" s="605"/>
      <c r="AB45" s="605"/>
      <c r="AC45" s="605"/>
      <c r="AD45" s="605"/>
      <c r="AE45" s="605"/>
      <c r="AF45" s="605"/>
      <c r="AG45" s="605"/>
      <c r="AH45" s="605"/>
      <c r="AI45" s="605"/>
      <c r="AJ45" s="605"/>
      <c r="AK45" s="12"/>
    </row>
    <row r="46" spans="1:37" ht="14.25" customHeight="1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2"/>
    </row>
    <row r="47" spans="1:37" ht="14.25" customHeight="1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2"/>
    </row>
    <row r="48" spans="1:37" ht="14.25" customHeight="1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2"/>
    </row>
    <row r="49" spans="1:37" ht="14.25" customHeight="1">
      <c r="A49" s="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2"/>
    </row>
    <row r="50" spans="1:37" ht="14.25" customHeight="1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2"/>
    </row>
    <row r="51" spans="1:37" ht="14.25" customHeight="1">
      <c r="A51" s="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2"/>
    </row>
    <row r="52" spans="1:37" ht="14.25" customHeight="1">
      <c r="A52" s="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2"/>
    </row>
    <row r="53" spans="1:37" ht="14.25" customHeight="1">
      <c r="A53" s="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2"/>
    </row>
    <row r="54" spans="1:37" ht="14.25" customHeight="1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2"/>
    </row>
    <row r="55" spans="1:37" ht="14.25" customHeight="1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2"/>
    </row>
    <row r="56" spans="1:37" ht="14.25" customHeight="1">
      <c r="A56" s="9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2"/>
    </row>
    <row r="57" spans="1:37" ht="14.25" customHeight="1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2"/>
    </row>
    <row r="58" spans="1:37" ht="14.25" customHeight="1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2"/>
    </row>
    <row r="59" spans="1:37" ht="14.25" customHeight="1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2"/>
    </row>
    <row r="60" spans="1:37" ht="14.25" customHeight="1" thickBot="1">
      <c r="A60" s="15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7"/>
    </row>
  </sheetData>
  <mergeCells count="17">
    <mergeCell ref="AC2:AK2"/>
    <mergeCell ref="L3:S3"/>
    <mergeCell ref="T3:AB3"/>
    <mergeCell ref="AC3:AK3"/>
    <mergeCell ref="B37:AJ42"/>
    <mergeCell ref="B44:AJ45"/>
    <mergeCell ref="L4:S4"/>
    <mergeCell ref="T4:AB4"/>
    <mergeCell ref="AC4:AK4"/>
    <mergeCell ref="A1:K4"/>
    <mergeCell ref="L1:S1"/>
    <mergeCell ref="T1:AB1"/>
    <mergeCell ref="B19:AJ22"/>
    <mergeCell ref="B23:AJ26"/>
    <mergeCell ref="AC1:AK1"/>
    <mergeCell ref="L2:S2"/>
    <mergeCell ref="T2:AB2"/>
  </mergeCells>
  <phoneticPr fontId="1"/>
  <pageMargins left="0.70866141732283472" right="0.70866141732283472" top="0.74803149606299213" bottom="0.74803149606299213" header="0.31496062992125984" footer="0.31496062992125984"/>
  <pageSetup paperSize="9" scale="91" orientation="portrait" r:id="rId1"/>
  <headerFooter>
    <oddFooter>&amp;CTOYOTA MOTOR CORPORATION&amp;RVer 1.000J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AK126"/>
  <sheetViews>
    <sheetView showGridLines="0" view="pageBreakPreview" zoomScaleNormal="100" zoomScaleSheetLayoutView="100" workbookViewId="0">
      <selection sqref="A1:K4"/>
    </sheetView>
  </sheetViews>
  <sheetFormatPr defaultColWidth="2.6328125" defaultRowHeight="11"/>
  <cols>
    <col min="1" max="1" width="2.6328125" style="347" customWidth="1"/>
    <col min="2" max="16384" width="2.6328125" style="347"/>
  </cols>
  <sheetData>
    <row r="1" spans="1:37" ht="14.25" customHeight="1">
      <c r="A1" s="639" t="str">
        <f>'Cover '!$A$1</f>
        <v>basic design : functional specification document</v>
      </c>
      <c r="B1" s="640"/>
      <c r="C1" s="640"/>
      <c r="D1" s="640"/>
      <c r="E1" s="640"/>
      <c r="F1" s="640"/>
      <c r="G1" s="640"/>
      <c r="H1" s="640"/>
      <c r="I1" s="640"/>
      <c r="J1" s="640"/>
      <c r="K1" s="641"/>
      <c r="L1" s="648" t="str">
        <f>'Cover '!L1</f>
        <v>Category1</v>
      </c>
      <c r="M1" s="649"/>
      <c r="N1" s="649"/>
      <c r="O1" s="649"/>
      <c r="P1" s="649"/>
      <c r="Q1" s="649"/>
      <c r="R1" s="649"/>
      <c r="S1" s="650"/>
      <c r="T1" s="648" t="str">
        <f>'Cover '!T1</f>
        <v>Category2</v>
      </c>
      <c r="U1" s="649"/>
      <c r="V1" s="649"/>
      <c r="W1" s="649"/>
      <c r="X1" s="649"/>
      <c r="Y1" s="649"/>
      <c r="Z1" s="649"/>
      <c r="AA1" s="649"/>
      <c r="AB1" s="650"/>
      <c r="AC1" s="648" t="str">
        <f>'Cover '!AC1</f>
        <v>Category3</v>
      </c>
      <c r="AD1" s="649"/>
      <c r="AE1" s="649"/>
      <c r="AF1" s="649"/>
      <c r="AG1" s="649"/>
      <c r="AH1" s="649"/>
      <c r="AI1" s="649"/>
      <c r="AJ1" s="649"/>
      <c r="AK1" s="650"/>
    </row>
    <row r="2" spans="1:37" ht="14.25" customHeight="1" thickBot="1">
      <c r="A2" s="642"/>
      <c r="B2" s="643"/>
      <c r="C2" s="643"/>
      <c r="D2" s="643"/>
      <c r="E2" s="643"/>
      <c r="F2" s="643"/>
      <c r="G2" s="643"/>
      <c r="H2" s="643"/>
      <c r="I2" s="643"/>
      <c r="J2" s="643"/>
      <c r="K2" s="644"/>
      <c r="L2" s="654" t="str">
        <f>'Cover '!$L$2</f>
        <v>ThaiL-DCM Center</v>
      </c>
      <c r="M2" s="655"/>
      <c r="N2" s="655"/>
      <c r="O2" s="655"/>
      <c r="P2" s="655"/>
      <c r="Q2" s="655"/>
      <c r="R2" s="655"/>
      <c r="S2" s="656"/>
      <c r="T2" s="654" t="str">
        <f>'Cover '!$T$2</f>
        <v>Common</v>
      </c>
      <c r="U2" s="655"/>
      <c r="V2" s="655"/>
      <c r="W2" s="655"/>
      <c r="X2" s="655"/>
      <c r="Y2" s="655"/>
      <c r="Z2" s="655"/>
      <c r="AA2" s="655"/>
      <c r="AB2" s="656"/>
      <c r="AC2" s="657" t="str">
        <f>'Cover '!$AC$2</f>
        <v>Database</v>
      </c>
      <c r="AD2" s="658"/>
      <c r="AE2" s="658"/>
      <c r="AF2" s="658"/>
      <c r="AG2" s="658"/>
      <c r="AH2" s="658"/>
      <c r="AI2" s="658"/>
      <c r="AJ2" s="658"/>
      <c r="AK2" s="659"/>
    </row>
    <row r="3" spans="1:37" ht="14.25" customHeight="1">
      <c r="A3" s="642"/>
      <c r="B3" s="643"/>
      <c r="C3" s="643"/>
      <c r="D3" s="643"/>
      <c r="E3" s="643"/>
      <c r="F3" s="643"/>
      <c r="G3" s="643"/>
      <c r="H3" s="643"/>
      <c r="I3" s="643"/>
      <c r="J3" s="643"/>
      <c r="K3" s="644"/>
      <c r="L3" s="648" t="str">
        <f>'Cover '!L3</f>
        <v>Document ID</v>
      </c>
      <c r="M3" s="649"/>
      <c r="N3" s="649"/>
      <c r="O3" s="649"/>
      <c r="P3" s="649"/>
      <c r="Q3" s="649"/>
      <c r="R3" s="649"/>
      <c r="S3" s="650"/>
      <c r="T3" s="648" t="str">
        <f>'Cover '!T3</f>
        <v>Ｖｅｒｓｉｏｎ</v>
      </c>
      <c r="U3" s="649"/>
      <c r="V3" s="649"/>
      <c r="W3" s="649"/>
      <c r="X3" s="649"/>
      <c r="Y3" s="649"/>
      <c r="Z3" s="649"/>
      <c r="AA3" s="649"/>
      <c r="AB3" s="650"/>
      <c r="AC3" s="648" t="str">
        <f>'Cover '!AC3</f>
        <v>Page</v>
      </c>
      <c r="AD3" s="649"/>
      <c r="AE3" s="649"/>
      <c r="AF3" s="649"/>
      <c r="AG3" s="649"/>
      <c r="AH3" s="649"/>
      <c r="AI3" s="649"/>
      <c r="AJ3" s="649"/>
      <c r="AK3" s="650"/>
    </row>
    <row r="4" spans="1:37" ht="14.25" customHeight="1" thickBot="1">
      <c r="A4" s="645"/>
      <c r="B4" s="646"/>
      <c r="C4" s="646"/>
      <c r="D4" s="646"/>
      <c r="E4" s="646"/>
      <c r="F4" s="646"/>
      <c r="G4" s="646"/>
      <c r="H4" s="646"/>
      <c r="I4" s="646"/>
      <c r="J4" s="646"/>
      <c r="K4" s="647"/>
      <c r="L4" s="660" t="str">
        <f>'Cover '!$L$4</f>
        <v>029001</v>
      </c>
      <c r="M4" s="661"/>
      <c r="N4" s="661"/>
      <c r="O4" s="661"/>
      <c r="P4" s="661"/>
      <c r="Q4" s="661"/>
      <c r="R4" s="661"/>
      <c r="S4" s="662"/>
      <c r="T4" s="654" t="str">
        <f>'Cover '!$T$4</f>
        <v>1.026J</v>
      </c>
      <c r="U4" s="655"/>
      <c r="V4" s="655"/>
      <c r="W4" s="655"/>
      <c r="X4" s="655"/>
      <c r="Y4" s="655"/>
      <c r="Z4" s="655"/>
      <c r="AA4" s="655"/>
      <c r="AB4" s="656"/>
      <c r="AC4" s="660">
        <v>2</v>
      </c>
      <c r="AD4" s="661"/>
      <c r="AE4" s="661"/>
      <c r="AF4" s="661"/>
      <c r="AG4" s="661"/>
      <c r="AH4" s="661"/>
      <c r="AI4" s="661"/>
      <c r="AJ4" s="661"/>
      <c r="AK4" s="662"/>
    </row>
    <row r="5" spans="1:37" ht="14.25" customHeight="1">
      <c r="A5" s="348"/>
    </row>
    <row r="6" spans="1:37" ht="14.25" customHeight="1" thickBot="1">
      <c r="A6" s="348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  <c r="AA6" s="349"/>
      <c r="AB6" s="349"/>
      <c r="AC6" s="349"/>
      <c r="AD6" s="349"/>
      <c r="AE6" s="349"/>
      <c r="AF6" s="349"/>
      <c r="AG6" s="349"/>
      <c r="AH6" s="349"/>
      <c r="AI6" s="349"/>
      <c r="AJ6" s="349"/>
      <c r="AK6" s="349"/>
    </row>
    <row r="7" spans="1:37" ht="14.25" customHeight="1">
      <c r="A7" s="350"/>
      <c r="B7" s="351"/>
      <c r="C7" s="351"/>
      <c r="D7" s="351"/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2"/>
    </row>
    <row r="8" spans="1:37" ht="14.25" customHeight="1">
      <c r="A8" s="353"/>
      <c r="B8" s="354"/>
      <c r="C8" s="663" t="s">
        <v>14</v>
      </c>
      <c r="D8" s="663"/>
      <c r="E8" s="663"/>
      <c r="F8" s="663"/>
      <c r="G8" s="663"/>
      <c r="H8" s="663"/>
      <c r="I8" s="663"/>
      <c r="J8" s="663"/>
      <c r="K8" s="663"/>
      <c r="L8" s="663"/>
      <c r="M8" s="663"/>
      <c r="N8" s="663"/>
      <c r="O8" s="663"/>
      <c r="P8" s="663"/>
      <c r="Q8" s="663"/>
      <c r="R8" s="663"/>
      <c r="S8" s="663"/>
      <c r="T8" s="663"/>
      <c r="U8" s="663"/>
      <c r="V8" s="663"/>
      <c r="W8" s="663"/>
      <c r="X8" s="663"/>
      <c r="Y8" s="663"/>
      <c r="Z8" s="663"/>
      <c r="AA8" s="663"/>
      <c r="AB8" s="663"/>
      <c r="AC8" s="663"/>
      <c r="AD8" s="663"/>
      <c r="AE8" s="663"/>
      <c r="AF8" s="663"/>
      <c r="AG8" s="663"/>
      <c r="AH8" s="663"/>
      <c r="AI8" s="663"/>
      <c r="AJ8" s="355"/>
      <c r="AK8" s="356"/>
    </row>
    <row r="9" spans="1:37" ht="14.25" customHeight="1">
      <c r="A9" s="353"/>
      <c r="B9" s="354"/>
      <c r="C9" s="663"/>
      <c r="D9" s="663"/>
      <c r="E9" s="663"/>
      <c r="F9" s="663"/>
      <c r="G9" s="663"/>
      <c r="H9" s="663"/>
      <c r="I9" s="663"/>
      <c r="J9" s="663"/>
      <c r="K9" s="663"/>
      <c r="L9" s="663"/>
      <c r="M9" s="663"/>
      <c r="N9" s="663"/>
      <c r="O9" s="663"/>
      <c r="P9" s="663"/>
      <c r="Q9" s="663"/>
      <c r="R9" s="663"/>
      <c r="S9" s="663"/>
      <c r="T9" s="663"/>
      <c r="U9" s="663"/>
      <c r="V9" s="663"/>
      <c r="W9" s="663"/>
      <c r="X9" s="663"/>
      <c r="Y9" s="663"/>
      <c r="Z9" s="663"/>
      <c r="AA9" s="663"/>
      <c r="AB9" s="663"/>
      <c r="AC9" s="663"/>
      <c r="AD9" s="663"/>
      <c r="AE9" s="663"/>
      <c r="AF9" s="663"/>
      <c r="AG9" s="663"/>
      <c r="AH9" s="663"/>
      <c r="AI9" s="663"/>
      <c r="AJ9" s="355"/>
      <c r="AK9" s="356"/>
    </row>
    <row r="10" spans="1:37" ht="14.25" customHeight="1">
      <c r="A10" s="353"/>
      <c r="B10" s="354"/>
      <c r="C10" s="354"/>
      <c r="AI10" s="355"/>
      <c r="AJ10" s="355"/>
      <c r="AK10" s="356"/>
    </row>
    <row r="11" spans="1:37" ht="14.25" customHeight="1">
      <c r="A11" s="353"/>
      <c r="B11" s="354"/>
      <c r="C11" s="354"/>
      <c r="D11" s="664" t="s">
        <v>15</v>
      </c>
      <c r="E11" s="664"/>
      <c r="F11" s="664"/>
      <c r="G11" s="664"/>
      <c r="H11" s="664" t="s">
        <v>285</v>
      </c>
      <c r="I11" s="664"/>
      <c r="J11" s="664"/>
      <c r="K11" s="664"/>
      <c r="L11" s="664" t="s">
        <v>286</v>
      </c>
      <c r="M11" s="664"/>
      <c r="N11" s="664"/>
      <c r="O11" s="664"/>
      <c r="P11" s="664" t="s">
        <v>287</v>
      </c>
      <c r="Q11" s="664"/>
      <c r="R11" s="664"/>
      <c r="S11" s="664"/>
      <c r="T11" s="664"/>
      <c r="U11" s="664"/>
      <c r="V11" s="664"/>
      <c r="W11" s="664"/>
      <c r="X11" s="664"/>
      <c r="Y11" s="664"/>
      <c r="Z11" s="664"/>
      <c r="AA11" s="664"/>
      <c r="AB11" s="664"/>
      <c r="AC11" s="664"/>
      <c r="AD11" s="664"/>
      <c r="AE11" s="664"/>
      <c r="AF11" s="664"/>
      <c r="AG11" s="664"/>
      <c r="AH11" s="664"/>
      <c r="AI11" s="355"/>
      <c r="AJ11" s="355"/>
      <c r="AK11" s="356"/>
    </row>
    <row r="12" spans="1:37" ht="14.25" customHeight="1">
      <c r="A12" s="353"/>
      <c r="B12" s="354"/>
      <c r="C12" s="354"/>
      <c r="D12" s="664"/>
      <c r="E12" s="664"/>
      <c r="F12" s="664"/>
      <c r="G12" s="664"/>
      <c r="H12" s="664"/>
      <c r="I12" s="664"/>
      <c r="J12" s="664"/>
      <c r="K12" s="664"/>
      <c r="L12" s="664"/>
      <c r="M12" s="664"/>
      <c r="N12" s="664"/>
      <c r="O12" s="664"/>
      <c r="P12" s="664"/>
      <c r="Q12" s="664"/>
      <c r="R12" s="664"/>
      <c r="S12" s="664"/>
      <c r="T12" s="664"/>
      <c r="U12" s="664"/>
      <c r="V12" s="664"/>
      <c r="W12" s="664"/>
      <c r="X12" s="664"/>
      <c r="Y12" s="664"/>
      <c r="Z12" s="664"/>
      <c r="AA12" s="664"/>
      <c r="AB12" s="664"/>
      <c r="AC12" s="664"/>
      <c r="AD12" s="664"/>
      <c r="AE12" s="664"/>
      <c r="AF12" s="664"/>
      <c r="AG12" s="664"/>
      <c r="AH12" s="664"/>
      <c r="AI12" s="355"/>
      <c r="AJ12" s="355"/>
      <c r="AK12" s="356"/>
    </row>
    <row r="13" spans="1:37" ht="14.25" customHeight="1">
      <c r="A13" s="353"/>
      <c r="B13" s="354"/>
      <c r="C13" s="354"/>
      <c r="D13" s="651" t="s">
        <v>17</v>
      </c>
      <c r="E13" s="651"/>
      <c r="F13" s="651"/>
      <c r="G13" s="651"/>
      <c r="H13" s="652">
        <v>43572</v>
      </c>
      <c r="I13" s="651"/>
      <c r="J13" s="651"/>
      <c r="K13" s="651"/>
      <c r="L13" s="651" t="s">
        <v>840</v>
      </c>
      <c r="M13" s="651"/>
      <c r="N13" s="651"/>
      <c r="O13" s="651"/>
      <c r="P13" s="653" t="s">
        <v>288</v>
      </c>
      <c r="Q13" s="653"/>
      <c r="R13" s="653"/>
      <c r="S13" s="653"/>
      <c r="T13" s="653"/>
      <c r="U13" s="653"/>
      <c r="V13" s="653"/>
      <c r="W13" s="653"/>
      <c r="X13" s="653"/>
      <c r="Y13" s="653"/>
      <c r="Z13" s="653"/>
      <c r="AA13" s="653"/>
      <c r="AB13" s="653"/>
      <c r="AC13" s="653"/>
      <c r="AD13" s="653"/>
      <c r="AE13" s="653"/>
      <c r="AF13" s="653"/>
      <c r="AG13" s="653"/>
      <c r="AH13" s="653"/>
      <c r="AI13" s="355"/>
      <c r="AJ13" s="355"/>
      <c r="AK13" s="356"/>
    </row>
    <row r="14" spans="1:37" ht="14.25" customHeight="1">
      <c r="A14" s="353"/>
      <c r="B14" s="354"/>
      <c r="C14" s="354"/>
      <c r="D14" s="635" t="s">
        <v>588</v>
      </c>
      <c r="E14" s="635"/>
      <c r="F14" s="635"/>
      <c r="G14" s="635"/>
      <c r="H14" s="636">
        <v>43826</v>
      </c>
      <c r="I14" s="635"/>
      <c r="J14" s="635"/>
      <c r="K14" s="635"/>
      <c r="L14" s="635" t="s">
        <v>840</v>
      </c>
      <c r="M14" s="635"/>
      <c r="N14" s="635"/>
      <c r="O14" s="635"/>
      <c r="P14" s="637" t="s">
        <v>609</v>
      </c>
      <c r="Q14" s="638"/>
      <c r="R14" s="638"/>
      <c r="S14" s="638"/>
      <c r="T14" s="638"/>
      <c r="U14" s="638"/>
      <c r="V14" s="638"/>
      <c r="W14" s="638"/>
      <c r="X14" s="638"/>
      <c r="Y14" s="638"/>
      <c r="Z14" s="638"/>
      <c r="AA14" s="638"/>
      <c r="AB14" s="638"/>
      <c r="AC14" s="638"/>
      <c r="AD14" s="638"/>
      <c r="AE14" s="638"/>
      <c r="AF14" s="638"/>
      <c r="AG14" s="638"/>
      <c r="AH14" s="638"/>
      <c r="AI14" s="355"/>
      <c r="AJ14" s="355"/>
      <c r="AK14" s="356"/>
    </row>
    <row r="15" spans="1:37" ht="14.25" customHeight="1">
      <c r="A15" s="353"/>
      <c r="B15" s="354"/>
      <c r="C15" s="354"/>
      <c r="D15" s="627"/>
      <c r="E15" s="627"/>
      <c r="F15" s="627"/>
      <c r="G15" s="627"/>
      <c r="H15" s="628"/>
      <c r="I15" s="627"/>
      <c r="J15" s="627"/>
      <c r="K15" s="627"/>
      <c r="L15" s="627"/>
      <c r="M15" s="627"/>
      <c r="N15" s="627"/>
      <c r="O15" s="627"/>
      <c r="P15" s="185" t="s">
        <v>589</v>
      </c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6"/>
      <c r="AE15" s="186"/>
      <c r="AF15" s="186"/>
      <c r="AG15" s="186"/>
      <c r="AH15" s="187"/>
      <c r="AI15" s="355"/>
      <c r="AJ15" s="355"/>
      <c r="AK15" s="356"/>
    </row>
    <row r="16" spans="1:37" ht="14.25" customHeight="1">
      <c r="A16" s="353"/>
      <c r="B16" s="354"/>
      <c r="C16" s="354"/>
      <c r="D16" s="627"/>
      <c r="E16" s="627"/>
      <c r="F16" s="627"/>
      <c r="G16" s="627"/>
      <c r="H16" s="628"/>
      <c r="I16" s="627"/>
      <c r="J16" s="627"/>
      <c r="K16" s="627"/>
      <c r="L16" s="627"/>
      <c r="M16" s="627"/>
      <c r="N16" s="627"/>
      <c r="O16" s="627"/>
      <c r="P16" s="185" t="s">
        <v>590</v>
      </c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6"/>
      <c r="AE16" s="186"/>
      <c r="AF16" s="186"/>
      <c r="AG16" s="186"/>
      <c r="AH16" s="187"/>
      <c r="AI16" s="359"/>
      <c r="AJ16" s="359"/>
      <c r="AK16" s="356"/>
    </row>
    <row r="17" spans="1:37" ht="14.25" customHeight="1">
      <c r="A17" s="353"/>
      <c r="B17" s="354"/>
      <c r="C17" s="354"/>
      <c r="D17" s="627"/>
      <c r="E17" s="627"/>
      <c r="F17" s="627"/>
      <c r="G17" s="627"/>
      <c r="H17" s="628"/>
      <c r="I17" s="627"/>
      <c r="J17" s="627"/>
      <c r="K17" s="627"/>
      <c r="L17" s="627"/>
      <c r="M17" s="627"/>
      <c r="N17" s="627"/>
      <c r="O17" s="627"/>
      <c r="P17" s="185" t="s">
        <v>591</v>
      </c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6"/>
      <c r="AE17" s="186"/>
      <c r="AF17" s="186"/>
      <c r="AG17" s="186"/>
      <c r="AH17" s="187"/>
      <c r="AI17" s="354"/>
      <c r="AJ17" s="354"/>
      <c r="AK17" s="356"/>
    </row>
    <row r="18" spans="1:37" ht="14.25" customHeight="1">
      <c r="A18" s="353"/>
      <c r="B18" s="354"/>
      <c r="C18" s="354"/>
      <c r="D18" s="627"/>
      <c r="E18" s="627"/>
      <c r="F18" s="627"/>
      <c r="G18" s="627"/>
      <c r="H18" s="628"/>
      <c r="I18" s="627"/>
      <c r="J18" s="627"/>
      <c r="K18" s="627"/>
      <c r="L18" s="627"/>
      <c r="M18" s="627"/>
      <c r="N18" s="627"/>
      <c r="O18" s="627"/>
      <c r="P18" s="185" t="s">
        <v>592</v>
      </c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6"/>
      <c r="AE18" s="186"/>
      <c r="AF18" s="186"/>
      <c r="AG18" s="186"/>
      <c r="AH18" s="187"/>
      <c r="AI18" s="354"/>
      <c r="AJ18" s="354"/>
      <c r="AK18" s="356"/>
    </row>
    <row r="19" spans="1:37" ht="14.25" customHeight="1">
      <c r="A19" s="353"/>
      <c r="B19" s="364"/>
      <c r="C19" s="364"/>
      <c r="D19" s="634"/>
      <c r="E19" s="634"/>
      <c r="F19" s="634"/>
      <c r="G19" s="634"/>
      <c r="H19" s="634"/>
      <c r="I19" s="634"/>
      <c r="J19" s="634"/>
      <c r="K19" s="634"/>
      <c r="L19" s="634"/>
      <c r="M19" s="634"/>
      <c r="N19" s="634"/>
      <c r="O19" s="634"/>
      <c r="P19" s="369" t="s">
        <v>593</v>
      </c>
      <c r="Q19" s="354"/>
      <c r="R19" s="354"/>
      <c r="S19" s="354"/>
      <c r="T19" s="354"/>
      <c r="U19" s="354"/>
      <c r="V19" s="354"/>
      <c r="W19" s="354"/>
      <c r="X19" s="354"/>
      <c r="Y19" s="354"/>
      <c r="Z19" s="354"/>
      <c r="AA19" s="354"/>
      <c r="AB19" s="354"/>
      <c r="AC19" s="354"/>
      <c r="AD19" s="354"/>
      <c r="AE19" s="354"/>
      <c r="AF19" s="354"/>
      <c r="AG19" s="354"/>
      <c r="AH19" s="368"/>
      <c r="AI19" s="364"/>
      <c r="AJ19" s="364"/>
      <c r="AK19" s="356"/>
    </row>
    <row r="20" spans="1:37" ht="14.25" customHeight="1">
      <c r="A20" s="353"/>
      <c r="B20" s="364"/>
      <c r="C20" s="364"/>
      <c r="D20" s="634"/>
      <c r="E20" s="634"/>
      <c r="F20" s="634"/>
      <c r="G20" s="634"/>
      <c r="H20" s="634"/>
      <c r="I20" s="634"/>
      <c r="J20" s="634"/>
      <c r="K20" s="634"/>
      <c r="L20" s="634"/>
      <c r="M20" s="634"/>
      <c r="N20" s="634"/>
      <c r="O20" s="634"/>
      <c r="P20" s="369" t="s">
        <v>594</v>
      </c>
      <c r="Q20" s="354"/>
      <c r="R20" s="354"/>
      <c r="S20" s="354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  <c r="AE20" s="354"/>
      <c r="AF20" s="354"/>
      <c r="AG20" s="354"/>
      <c r="AH20" s="368"/>
      <c r="AI20" s="364"/>
      <c r="AJ20" s="364"/>
      <c r="AK20" s="356"/>
    </row>
    <row r="21" spans="1:37" ht="14.25" customHeight="1">
      <c r="A21" s="353"/>
      <c r="B21" s="364"/>
      <c r="C21" s="36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369" t="s">
        <v>595</v>
      </c>
      <c r="Q21" s="354"/>
      <c r="R21" s="354"/>
      <c r="S21" s="354"/>
      <c r="T21" s="354"/>
      <c r="U21" s="354"/>
      <c r="V21" s="354"/>
      <c r="W21" s="354"/>
      <c r="X21" s="354"/>
      <c r="Y21" s="354"/>
      <c r="Z21" s="354"/>
      <c r="AA21" s="354"/>
      <c r="AB21" s="354"/>
      <c r="AC21" s="354"/>
      <c r="AD21" s="354"/>
      <c r="AE21" s="354"/>
      <c r="AF21" s="354"/>
      <c r="AG21" s="354"/>
      <c r="AH21" s="368"/>
      <c r="AI21" s="364"/>
      <c r="AJ21" s="364"/>
      <c r="AK21" s="356"/>
    </row>
    <row r="22" spans="1:37" ht="14.25" customHeight="1">
      <c r="A22" s="353"/>
      <c r="B22" s="364"/>
      <c r="C22" s="364"/>
      <c r="D22" s="634"/>
      <c r="E22" s="634"/>
      <c r="F22" s="634"/>
      <c r="G22" s="634"/>
      <c r="H22" s="634"/>
      <c r="I22" s="634"/>
      <c r="J22" s="634"/>
      <c r="K22" s="634"/>
      <c r="L22" s="634"/>
      <c r="M22" s="634"/>
      <c r="N22" s="634"/>
      <c r="O22" s="634"/>
      <c r="P22" s="369" t="s">
        <v>596</v>
      </c>
      <c r="Q22" s="354"/>
      <c r="R22" s="354"/>
      <c r="S22" s="354"/>
      <c r="T22" s="354"/>
      <c r="U22" s="354"/>
      <c r="V22" s="354"/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354"/>
      <c r="AH22" s="368"/>
      <c r="AI22" s="364"/>
      <c r="AJ22" s="364"/>
      <c r="AK22" s="356"/>
    </row>
    <row r="23" spans="1:37" ht="14.25" customHeight="1">
      <c r="A23" s="353"/>
      <c r="B23" s="354"/>
      <c r="C23" s="354"/>
      <c r="D23" s="634"/>
      <c r="E23" s="634"/>
      <c r="F23" s="634"/>
      <c r="G23" s="634"/>
      <c r="H23" s="634"/>
      <c r="I23" s="634"/>
      <c r="J23" s="634"/>
      <c r="K23" s="634"/>
      <c r="L23" s="634"/>
      <c r="M23" s="634"/>
      <c r="N23" s="634"/>
      <c r="O23" s="634"/>
      <c r="P23" s="369" t="s">
        <v>597</v>
      </c>
      <c r="Q23" s="354"/>
      <c r="R23" s="354"/>
      <c r="S23" s="354"/>
      <c r="T23" s="354"/>
      <c r="U23" s="354"/>
      <c r="V23" s="354"/>
      <c r="W23" s="354"/>
      <c r="X23" s="354"/>
      <c r="Y23" s="354"/>
      <c r="Z23" s="354"/>
      <c r="AA23" s="354"/>
      <c r="AB23" s="354"/>
      <c r="AC23" s="354"/>
      <c r="AD23" s="354"/>
      <c r="AE23" s="354"/>
      <c r="AF23" s="354"/>
      <c r="AG23" s="354"/>
      <c r="AH23" s="368"/>
      <c r="AI23" s="354"/>
      <c r="AJ23" s="354"/>
      <c r="AK23" s="356"/>
    </row>
    <row r="24" spans="1:37" ht="14.25" customHeight="1">
      <c r="A24" s="353"/>
      <c r="B24" s="364"/>
      <c r="C24" s="364"/>
      <c r="D24" s="634"/>
      <c r="E24" s="634"/>
      <c r="F24" s="634"/>
      <c r="G24" s="634"/>
      <c r="H24" s="634"/>
      <c r="I24" s="634"/>
      <c r="J24" s="634"/>
      <c r="K24" s="634"/>
      <c r="L24" s="634"/>
      <c r="M24" s="634"/>
      <c r="N24" s="634"/>
      <c r="O24" s="634"/>
      <c r="P24" s="369" t="s">
        <v>598</v>
      </c>
      <c r="Q24" s="354"/>
      <c r="R24" s="354"/>
      <c r="S24" s="354"/>
      <c r="T24" s="354"/>
      <c r="U24" s="354"/>
      <c r="V24" s="354"/>
      <c r="W24" s="354"/>
      <c r="X24" s="354"/>
      <c r="Y24" s="354"/>
      <c r="Z24" s="354"/>
      <c r="AA24" s="354"/>
      <c r="AB24" s="354"/>
      <c r="AC24" s="354"/>
      <c r="AD24" s="354"/>
      <c r="AE24" s="354"/>
      <c r="AF24" s="354"/>
      <c r="AG24" s="354"/>
      <c r="AH24" s="368"/>
      <c r="AI24" s="364"/>
      <c r="AJ24" s="364"/>
      <c r="AK24" s="356"/>
    </row>
    <row r="25" spans="1:37" ht="14.25" customHeight="1">
      <c r="A25" s="353"/>
      <c r="B25" s="364"/>
      <c r="C25" s="364"/>
      <c r="D25" s="634"/>
      <c r="E25" s="634"/>
      <c r="F25" s="634"/>
      <c r="G25" s="634"/>
      <c r="H25" s="634"/>
      <c r="I25" s="634"/>
      <c r="J25" s="634"/>
      <c r="K25" s="634"/>
      <c r="L25" s="634"/>
      <c r="M25" s="634"/>
      <c r="N25" s="634"/>
      <c r="O25" s="634"/>
      <c r="P25" s="369" t="s">
        <v>599</v>
      </c>
      <c r="Q25" s="354"/>
      <c r="R25" s="354"/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68"/>
      <c r="AI25" s="364"/>
      <c r="AJ25" s="364"/>
      <c r="AK25" s="356"/>
    </row>
    <row r="26" spans="1:37" ht="14.25" customHeight="1">
      <c r="A26" s="353"/>
      <c r="B26" s="364"/>
      <c r="C26" s="364"/>
      <c r="D26" s="634"/>
      <c r="E26" s="634"/>
      <c r="F26" s="634"/>
      <c r="G26" s="634"/>
      <c r="H26" s="634"/>
      <c r="I26" s="634"/>
      <c r="J26" s="634"/>
      <c r="K26" s="634"/>
      <c r="L26" s="634"/>
      <c r="M26" s="634"/>
      <c r="N26" s="634"/>
      <c r="O26" s="634"/>
      <c r="P26" s="369" t="s">
        <v>600</v>
      </c>
      <c r="Q26" s="354"/>
      <c r="R26" s="354"/>
      <c r="S26" s="354"/>
      <c r="T26" s="354"/>
      <c r="U26" s="354"/>
      <c r="V26" s="354"/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368"/>
      <c r="AI26" s="364"/>
      <c r="AJ26" s="364"/>
      <c r="AK26" s="356"/>
    </row>
    <row r="27" spans="1:37" ht="14.25" customHeight="1">
      <c r="A27" s="353"/>
      <c r="B27" s="364"/>
      <c r="C27" s="364"/>
      <c r="D27" s="634"/>
      <c r="E27" s="634"/>
      <c r="F27" s="634"/>
      <c r="G27" s="634"/>
      <c r="H27" s="634"/>
      <c r="I27" s="634"/>
      <c r="J27" s="634"/>
      <c r="K27" s="634"/>
      <c r="L27" s="634"/>
      <c r="M27" s="634"/>
      <c r="N27" s="634"/>
      <c r="O27" s="634"/>
      <c r="P27" s="369" t="s">
        <v>601</v>
      </c>
      <c r="Q27" s="354"/>
      <c r="R27" s="354"/>
      <c r="S27" s="354"/>
      <c r="T27" s="354"/>
      <c r="U27" s="354"/>
      <c r="V27" s="354"/>
      <c r="W27" s="354"/>
      <c r="X27" s="354"/>
      <c r="Y27" s="354"/>
      <c r="Z27" s="354"/>
      <c r="AA27" s="354"/>
      <c r="AB27" s="354"/>
      <c r="AC27" s="354"/>
      <c r="AD27" s="354"/>
      <c r="AE27" s="354"/>
      <c r="AF27" s="354"/>
      <c r="AG27" s="354"/>
      <c r="AH27" s="368"/>
      <c r="AI27" s="364"/>
      <c r="AJ27" s="364"/>
      <c r="AK27" s="356"/>
    </row>
    <row r="28" spans="1:37" ht="14.25" customHeight="1">
      <c r="A28" s="353"/>
      <c r="B28" s="354"/>
      <c r="C28" s="354"/>
      <c r="D28" s="634"/>
      <c r="E28" s="634"/>
      <c r="F28" s="634"/>
      <c r="G28" s="634"/>
      <c r="H28" s="634"/>
      <c r="I28" s="634"/>
      <c r="J28" s="634"/>
      <c r="K28" s="634"/>
      <c r="L28" s="634"/>
      <c r="M28" s="634"/>
      <c r="N28" s="634"/>
      <c r="O28" s="634"/>
      <c r="P28" s="369" t="s">
        <v>602</v>
      </c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68"/>
      <c r="AI28" s="354"/>
      <c r="AJ28" s="354"/>
      <c r="AK28" s="356"/>
    </row>
    <row r="29" spans="1:37" ht="14.25" customHeight="1">
      <c r="A29" s="353"/>
      <c r="B29" s="354"/>
      <c r="C29" s="35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369" t="s">
        <v>603</v>
      </c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68"/>
      <c r="AI29" s="354"/>
      <c r="AJ29" s="354"/>
      <c r="AK29" s="356"/>
    </row>
    <row r="30" spans="1:37" ht="14.25" customHeight="1">
      <c r="A30" s="353"/>
      <c r="B30" s="354"/>
      <c r="C30" s="354"/>
      <c r="D30" s="634"/>
      <c r="E30" s="634"/>
      <c r="F30" s="634"/>
      <c r="G30" s="634"/>
      <c r="H30" s="634"/>
      <c r="I30" s="634"/>
      <c r="J30" s="634"/>
      <c r="K30" s="634"/>
      <c r="L30" s="634"/>
      <c r="M30" s="634"/>
      <c r="N30" s="634"/>
      <c r="O30" s="634"/>
      <c r="P30" s="369" t="s">
        <v>604</v>
      </c>
      <c r="Q30" s="354"/>
      <c r="R30" s="354"/>
      <c r="S30" s="354"/>
      <c r="T30" s="354"/>
      <c r="U30" s="354"/>
      <c r="V30" s="354"/>
      <c r="W30" s="354"/>
      <c r="X30" s="354"/>
      <c r="Y30" s="354"/>
      <c r="Z30" s="354"/>
      <c r="AA30" s="354"/>
      <c r="AB30" s="354"/>
      <c r="AC30" s="354"/>
      <c r="AD30" s="354"/>
      <c r="AE30" s="354"/>
      <c r="AF30" s="354"/>
      <c r="AG30" s="354"/>
      <c r="AH30" s="368"/>
      <c r="AI30" s="354"/>
      <c r="AJ30" s="354"/>
      <c r="AK30" s="356"/>
    </row>
    <row r="31" spans="1:37" ht="14.25" customHeight="1">
      <c r="A31" s="353"/>
      <c r="B31" s="373"/>
      <c r="C31" s="373"/>
      <c r="D31" s="634"/>
      <c r="E31" s="634"/>
      <c r="F31" s="634"/>
      <c r="G31" s="634"/>
      <c r="H31" s="634"/>
      <c r="I31" s="634"/>
      <c r="J31" s="634"/>
      <c r="K31" s="634"/>
      <c r="L31" s="634"/>
      <c r="M31" s="634"/>
      <c r="N31" s="634"/>
      <c r="O31" s="634"/>
      <c r="P31" s="369" t="s">
        <v>605</v>
      </c>
      <c r="Q31" s="354"/>
      <c r="R31" s="354"/>
      <c r="S31" s="354"/>
      <c r="T31" s="354"/>
      <c r="U31" s="354"/>
      <c r="V31" s="354"/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68"/>
      <c r="AI31" s="373"/>
      <c r="AJ31" s="373"/>
      <c r="AK31" s="356"/>
    </row>
    <row r="32" spans="1:37" ht="11.25" customHeight="1">
      <c r="A32" s="353"/>
      <c r="B32" s="373"/>
      <c r="C32" s="373"/>
      <c r="D32" s="634"/>
      <c r="E32" s="634"/>
      <c r="F32" s="634"/>
      <c r="G32" s="634"/>
      <c r="H32" s="634"/>
      <c r="I32" s="634"/>
      <c r="J32" s="634"/>
      <c r="K32" s="634"/>
      <c r="L32" s="634"/>
      <c r="M32" s="634"/>
      <c r="N32" s="634"/>
      <c r="O32" s="634"/>
      <c r="P32" s="369" t="s">
        <v>606</v>
      </c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  <c r="AE32" s="354"/>
      <c r="AF32" s="354"/>
      <c r="AG32" s="354"/>
      <c r="AH32" s="368"/>
      <c r="AI32" s="373"/>
      <c r="AJ32" s="373"/>
      <c r="AK32" s="356"/>
    </row>
    <row r="33" spans="1:37" ht="14.25" customHeight="1">
      <c r="A33" s="353"/>
      <c r="B33" s="373"/>
      <c r="C33" s="373"/>
      <c r="D33" s="634"/>
      <c r="E33" s="634"/>
      <c r="F33" s="634"/>
      <c r="G33" s="634"/>
      <c r="H33" s="634"/>
      <c r="I33" s="634"/>
      <c r="J33" s="634"/>
      <c r="K33" s="634"/>
      <c r="L33" s="634"/>
      <c r="M33" s="634"/>
      <c r="N33" s="634"/>
      <c r="O33" s="634"/>
      <c r="P33" s="369" t="s">
        <v>607</v>
      </c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68"/>
      <c r="AI33" s="373"/>
      <c r="AJ33" s="373"/>
      <c r="AK33" s="356"/>
    </row>
    <row r="34" spans="1:37" ht="14.25" customHeight="1">
      <c r="A34" s="353"/>
      <c r="B34" s="354"/>
      <c r="C34" s="354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370" t="s">
        <v>608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/>
      <c r="AC34" s="371"/>
      <c r="AD34" s="371"/>
      <c r="AE34" s="371"/>
      <c r="AF34" s="371"/>
      <c r="AG34" s="371"/>
      <c r="AH34" s="372"/>
      <c r="AI34" s="354"/>
      <c r="AJ34" s="354"/>
      <c r="AK34" s="356"/>
    </row>
    <row r="35" spans="1:37" ht="14.25" customHeight="1">
      <c r="A35" s="353"/>
      <c r="B35" s="354"/>
      <c r="C35" s="354"/>
      <c r="D35" s="635" t="s">
        <v>615</v>
      </c>
      <c r="E35" s="635"/>
      <c r="F35" s="635"/>
      <c r="G35" s="635"/>
      <c r="H35" s="636">
        <v>43861</v>
      </c>
      <c r="I35" s="635"/>
      <c r="J35" s="635"/>
      <c r="K35" s="635"/>
      <c r="L35" s="635" t="s">
        <v>840</v>
      </c>
      <c r="M35" s="635"/>
      <c r="N35" s="635"/>
      <c r="O35" s="635"/>
      <c r="P35" s="666" t="s">
        <v>610</v>
      </c>
      <c r="Q35" s="666"/>
      <c r="R35" s="666"/>
      <c r="S35" s="666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666"/>
      <c r="AE35" s="666"/>
      <c r="AF35" s="666"/>
      <c r="AG35" s="666"/>
      <c r="AH35" s="666"/>
      <c r="AI35" s="354"/>
      <c r="AJ35" s="354"/>
      <c r="AK35" s="356"/>
    </row>
    <row r="36" spans="1:37" ht="14.25" customHeight="1">
      <c r="A36" s="353"/>
      <c r="B36" s="374"/>
      <c r="C36" s="374"/>
      <c r="D36" s="665"/>
      <c r="E36" s="665"/>
      <c r="F36" s="665"/>
      <c r="G36" s="665"/>
      <c r="H36" s="665"/>
      <c r="I36" s="665"/>
      <c r="J36" s="665"/>
      <c r="K36" s="665"/>
      <c r="L36" s="665"/>
      <c r="M36" s="665"/>
      <c r="N36" s="665"/>
      <c r="O36" s="665"/>
      <c r="P36" s="370" t="s">
        <v>614</v>
      </c>
      <c r="Q36" s="371"/>
      <c r="R36" s="371"/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2"/>
      <c r="AI36" s="374"/>
      <c r="AJ36" s="374"/>
      <c r="AK36" s="356"/>
    </row>
    <row r="37" spans="1:37" ht="14.25" customHeight="1">
      <c r="A37" s="353"/>
      <c r="B37" s="374"/>
      <c r="C37" s="374"/>
      <c r="D37" s="635" t="s">
        <v>616</v>
      </c>
      <c r="E37" s="635"/>
      <c r="F37" s="635"/>
      <c r="G37" s="635"/>
      <c r="H37" s="636">
        <v>43882</v>
      </c>
      <c r="I37" s="635"/>
      <c r="J37" s="635"/>
      <c r="K37" s="635"/>
      <c r="L37" s="635" t="s">
        <v>840</v>
      </c>
      <c r="M37" s="635"/>
      <c r="N37" s="635"/>
      <c r="O37" s="635"/>
      <c r="P37" s="375" t="s">
        <v>611</v>
      </c>
      <c r="Q37" s="376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7"/>
      <c r="AI37" s="374"/>
      <c r="AJ37" s="374"/>
      <c r="AK37" s="356"/>
    </row>
    <row r="38" spans="1:37" ht="14.25" customHeight="1">
      <c r="A38" s="353"/>
      <c r="B38" s="354"/>
      <c r="C38" s="354"/>
      <c r="D38" s="634"/>
      <c r="E38" s="634"/>
      <c r="F38" s="634"/>
      <c r="G38" s="634"/>
      <c r="H38" s="634"/>
      <c r="I38" s="634"/>
      <c r="J38" s="634"/>
      <c r="K38" s="634"/>
      <c r="L38" s="634"/>
      <c r="M38" s="634"/>
      <c r="N38" s="634"/>
      <c r="O38" s="634"/>
      <c r="P38" s="369" t="s">
        <v>612</v>
      </c>
      <c r="Q38" s="354"/>
      <c r="R38" s="354"/>
      <c r="S38" s="354"/>
      <c r="T38" s="354"/>
      <c r="U38" s="354"/>
      <c r="V38" s="354"/>
      <c r="W38" s="354"/>
      <c r="X38" s="354"/>
      <c r="Y38" s="354"/>
      <c r="Z38" s="354"/>
      <c r="AA38" s="354"/>
      <c r="AB38" s="354"/>
      <c r="AC38" s="354"/>
      <c r="AD38" s="354"/>
      <c r="AE38" s="354"/>
      <c r="AF38" s="354"/>
      <c r="AG38" s="354"/>
      <c r="AH38" s="368"/>
      <c r="AI38" s="354"/>
      <c r="AJ38" s="354"/>
      <c r="AK38" s="356"/>
    </row>
    <row r="39" spans="1:37" ht="14.25" customHeight="1">
      <c r="A39" s="353"/>
      <c r="B39" s="354"/>
      <c r="C39" s="354"/>
      <c r="D39" s="665"/>
      <c r="E39" s="665"/>
      <c r="F39" s="665"/>
      <c r="G39" s="665"/>
      <c r="H39" s="665"/>
      <c r="I39" s="665"/>
      <c r="J39" s="665"/>
      <c r="K39" s="665"/>
      <c r="L39" s="665"/>
      <c r="M39" s="665"/>
      <c r="N39" s="665"/>
      <c r="O39" s="665"/>
      <c r="P39" s="370" t="s">
        <v>613</v>
      </c>
      <c r="Q39" s="371"/>
      <c r="R39" s="371"/>
      <c r="S39" s="371"/>
      <c r="T39" s="371"/>
      <c r="U39" s="371"/>
      <c r="V39" s="371"/>
      <c r="W39" s="371"/>
      <c r="X39" s="371"/>
      <c r="Y39" s="371"/>
      <c r="Z39" s="371"/>
      <c r="AA39" s="371"/>
      <c r="AB39" s="371"/>
      <c r="AC39" s="371"/>
      <c r="AD39" s="371"/>
      <c r="AE39" s="371"/>
      <c r="AF39" s="371"/>
      <c r="AG39" s="371"/>
      <c r="AH39" s="372"/>
      <c r="AI39" s="354"/>
      <c r="AJ39" s="354"/>
      <c r="AK39" s="356"/>
    </row>
    <row r="40" spans="1:37" ht="14.25" customHeight="1">
      <c r="A40" s="353"/>
      <c r="B40" s="354"/>
      <c r="C40" s="354"/>
      <c r="D40" s="635" t="s">
        <v>617</v>
      </c>
      <c r="E40" s="635"/>
      <c r="F40" s="635"/>
      <c r="G40" s="635"/>
      <c r="H40" s="667">
        <v>43893</v>
      </c>
      <c r="I40" s="668"/>
      <c r="J40" s="668"/>
      <c r="K40" s="668"/>
      <c r="L40" s="635" t="s">
        <v>840</v>
      </c>
      <c r="M40" s="635"/>
      <c r="N40" s="635"/>
      <c r="O40" s="635"/>
      <c r="P40" s="375" t="s">
        <v>618</v>
      </c>
      <c r="Q40" s="376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7"/>
      <c r="AI40" s="354"/>
      <c r="AJ40" s="354"/>
      <c r="AK40" s="356"/>
    </row>
    <row r="41" spans="1:37" ht="14.25" customHeight="1">
      <c r="A41" s="353"/>
      <c r="B41" s="354"/>
      <c r="C41" s="354"/>
      <c r="D41" s="665"/>
      <c r="E41" s="665"/>
      <c r="F41" s="665"/>
      <c r="G41" s="665"/>
      <c r="H41" s="665"/>
      <c r="I41" s="665"/>
      <c r="J41" s="665"/>
      <c r="K41" s="665"/>
      <c r="L41" s="665"/>
      <c r="M41" s="665"/>
      <c r="N41" s="665"/>
      <c r="O41" s="665"/>
      <c r="P41" s="669" t="s">
        <v>619</v>
      </c>
      <c r="Q41" s="669"/>
      <c r="R41" s="669"/>
      <c r="S41" s="669"/>
      <c r="T41" s="669"/>
      <c r="U41" s="669"/>
      <c r="V41" s="669"/>
      <c r="W41" s="669"/>
      <c r="X41" s="669"/>
      <c r="Y41" s="669"/>
      <c r="Z41" s="669"/>
      <c r="AA41" s="669"/>
      <c r="AB41" s="669"/>
      <c r="AC41" s="669"/>
      <c r="AD41" s="669"/>
      <c r="AE41" s="669"/>
      <c r="AF41" s="669"/>
      <c r="AG41" s="669"/>
      <c r="AH41" s="669"/>
      <c r="AI41" s="354"/>
      <c r="AJ41" s="354"/>
      <c r="AK41" s="356"/>
    </row>
    <row r="42" spans="1:37" ht="14.25" customHeight="1">
      <c r="A42" s="353"/>
      <c r="B42" s="354"/>
      <c r="C42" s="354"/>
      <c r="D42" s="670" t="s">
        <v>620</v>
      </c>
      <c r="E42" s="670"/>
      <c r="F42" s="670"/>
      <c r="G42" s="670"/>
      <c r="H42" s="671">
        <v>43909</v>
      </c>
      <c r="I42" s="672"/>
      <c r="J42" s="672"/>
      <c r="K42" s="672"/>
      <c r="L42" s="635" t="s">
        <v>840</v>
      </c>
      <c r="M42" s="635"/>
      <c r="N42" s="635"/>
      <c r="O42" s="635"/>
      <c r="P42" s="673" t="s">
        <v>621</v>
      </c>
      <c r="Q42" s="673"/>
      <c r="R42" s="673"/>
      <c r="S42" s="673"/>
      <c r="T42" s="673"/>
      <c r="U42" s="673"/>
      <c r="V42" s="673"/>
      <c r="W42" s="673"/>
      <c r="X42" s="673"/>
      <c r="Y42" s="673"/>
      <c r="Z42" s="673"/>
      <c r="AA42" s="673"/>
      <c r="AB42" s="673"/>
      <c r="AC42" s="673"/>
      <c r="AD42" s="673"/>
      <c r="AE42" s="673"/>
      <c r="AF42" s="673"/>
      <c r="AG42" s="673"/>
      <c r="AH42" s="673"/>
      <c r="AI42" s="354"/>
      <c r="AJ42" s="354"/>
      <c r="AK42" s="356"/>
    </row>
    <row r="43" spans="1:37" ht="14.25" customHeight="1">
      <c r="A43" s="353"/>
      <c r="B43" s="354"/>
      <c r="C43" s="354"/>
      <c r="D43" s="674"/>
      <c r="E43" s="674"/>
      <c r="F43" s="674"/>
      <c r="G43" s="674"/>
      <c r="H43" s="674"/>
      <c r="I43" s="674"/>
      <c r="J43" s="674"/>
      <c r="K43" s="674"/>
      <c r="L43" s="674"/>
      <c r="M43" s="674"/>
      <c r="N43" s="674"/>
      <c r="O43" s="674"/>
      <c r="P43" s="675" t="s">
        <v>622</v>
      </c>
      <c r="Q43" s="675"/>
      <c r="R43" s="675"/>
      <c r="S43" s="675"/>
      <c r="T43" s="675"/>
      <c r="U43" s="675"/>
      <c r="V43" s="675"/>
      <c r="W43" s="675"/>
      <c r="X43" s="675"/>
      <c r="Y43" s="675"/>
      <c r="Z43" s="675"/>
      <c r="AA43" s="675"/>
      <c r="AB43" s="675"/>
      <c r="AC43" s="675"/>
      <c r="AD43" s="675"/>
      <c r="AE43" s="675"/>
      <c r="AF43" s="675"/>
      <c r="AG43" s="675"/>
      <c r="AH43" s="675"/>
      <c r="AI43" s="354"/>
      <c r="AJ43" s="354"/>
      <c r="AK43" s="356"/>
    </row>
    <row r="44" spans="1:37" ht="14.25" customHeight="1">
      <c r="A44" s="353"/>
      <c r="B44" s="354"/>
      <c r="C44" s="354"/>
      <c r="D44" s="674"/>
      <c r="E44" s="674"/>
      <c r="F44" s="674"/>
      <c r="G44" s="674"/>
      <c r="H44" s="674"/>
      <c r="I44" s="674"/>
      <c r="J44" s="674"/>
      <c r="K44" s="674"/>
      <c r="L44" s="674"/>
      <c r="M44" s="674"/>
      <c r="N44" s="674"/>
      <c r="O44" s="674"/>
      <c r="P44" s="675" t="s">
        <v>612</v>
      </c>
      <c r="Q44" s="675"/>
      <c r="R44" s="675"/>
      <c r="S44" s="675"/>
      <c r="T44" s="675"/>
      <c r="U44" s="675"/>
      <c r="V44" s="675"/>
      <c r="W44" s="675"/>
      <c r="X44" s="675"/>
      <c r="Y44" s="675"/>
      <c r="Z44" s="675"/>
      <c r="AA44" s="675"/>
      <c r="AB44" s="675"/>
      <c r="AC44" s="675"/>
      <c r="AD44" s="675"/>
      <c r="AE44" s="675"/>
      <c r="AF44" s="675"/>
      <c r="AG44" s="675"/>
      <c r="AH44" s="675"/>
      <c r="AI44" s="354"/>
      <c r="AJ44" s="354"/>
      <c r="AK44" s="356"/>
    </row>
    <row r="45" spans="1:37" ht="14.25" customHeight="1">
      <c r="A45" s="353"/>
      <c r="B45" s="354"/>
      <c r="C45" s="35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5" t="s">
        <v>623</v>
      </c>
      <c r="Q45" s="675"/>
      <c r="R45" s="675"/>
      <c r="S45" s="675"/>
      <c r="T45" s="675"/>
      <c r="U45" s="675"/>
      <c r="V45" s="675"/>
      <c r="W45" s="675"/>
      <c r="X45" s="675"/>
      <c r="Y45" s="675"/>
      <c r="Z45" s="675"/>
      <c r="AA45" s="675"/>
      <c r="AB45" s="675"/>
      <c r="AC45" s="675"/>
      <c r="AD45" s="675"/>
      <c r="AE45" s="675"/>
      <c r="AF45" s="675"/>
      <c r="AG45" s="675"/>
      <c r="AH45" s="675"/>
      <c r="AI45" s="354"/>
      <c r="AJ45" s="354"/>
      <c r="AK45" s="356"/>
    </row>
    <row r="46" spans="1:37" ht="14.25" customHeight="1">
      <c r="A46" s="353"/>
      <c r="B46" s="354"/>
      <c r="C46" s="354"/>
      <c r="D46" s="676"/>
      <c r="E46" s="677"/>
      <c r="F46" s="677"/>
      <c r="G46" s="678"/>
      <c r="H46" s="676"/>
      <c r="I46" s="677"/>
      <c r="J46" s="677"/>
      <c r="K46" s="678"/>
      <c r="L46" s="676"/>
      <c r="M46" s="677"/>
      <c r="N46" s="677"/>
      <c r="O46" s="678"/>
      <c r="P46" s="675" t="s">
        <v>624</v>
      </c>
      <c r="Q46" s="675"/>
      <c r="R46" s="675"/>
      <c r="S46" s="675"/>
      <c r="T46" s="675"/>
      <c r="U46" s="675"/>
      <c r="V46" s="675"/>
      <c r="W46" s="675"/>
      <c r="X46" s="675"/>
      <c r="Y46" s="675"/>
      <c r="Z46" s="675"/>
      <c r="AA46" s="675"/>
      <c r="AB46" s="675"/>
      <c r="AC46" s="675"/>
      <c r="AD46" s="675"/>
      <c r="AE46" s="675"/>
      <c r="AF46" s="675"/>
      <c r="AG46" s="675"/>
      <c r="AH46" s="675"/>
      <c r="AI46" s="354"/>
      <c r="AJ46" s="354"/>
      <c r="AK46" s="356"/>
    </row>
    <row r="47" spans="1:37" ht="14.25" customHeight="1">
      <c r="A47" s="353"/>
      <c r="B47" s="354"/>
      <c r="C47" s="354"/>
      <c r="D47" s="676"/>
      <c r="E47" s="677"/>
      <c r="F47" s="677"/>
      <c r="G47" s="678"/>
      <c r="H47" s="676"/>
      <c r="I47" s="677"/>
      <c r="J47" s="677"/>
      <c r="K47" s="678"/>
      <c r="L47" s="676"/>
      <c r="M47" s="677"/>
      <c r="N47" s="677"/>
      <c r="O47" s="678"/>
      <c r="P47" s="675" t="s">
        <v>625</v>
      </c>
      <c r="Q47" s="675"/>
      <c r="R47" s="675"/>
      <c r="S47" s="675"/>
      <c r="T47" s="675"/>
      <c r="U47" s="675"/>
      <c r="V47" s="675"/>
      <c r="W47" s="675"/>
      <c r="X47" s="675"/>
      <c r="Y47" s="675"/>
      <c r="Z47" s="675"/>
      <c r="AA47" s="675"/>
      <c r="AB47" s="675"/>
      <c r="AC47" s="675"/>
      <c r="AD47" s="675"/>
      <c r="AE47" s="675"/>
      <c r="AF47" s="675"/>
      <c r="AG47" s="675"/>
      <c r="AH47" s="675"/>
      <c r="AI47" s="354"/>
      <c r="AJ47" s="354"/>
      <c r="AK47" s="356"/>
    </row>
    <row r="48" spans="1:37" ht="14.25" customHeight="1">
      <c r="A48" s="353"/>
      <c r="D48" s="670" t="s">
        <v>803</v>
      </c>
      <c r="E48" s="670"/>
      <c r="F48" s="670"/>
      <c r="G48" s="670"/>
      <c r="H48" s="685">
        <v>43958</v>
      </c>
      <c r="I48" s="670"/>
      <c r="J48" s="670"/>
      <c r="K48" s="670"/>
      <c r="L48" s="635" t="s">
        <v>840</v>
      </c>
      <c r="M48" s="635"/>
      <c r="N48" s="635"/>
      <c r="O48" s="635"/>
      <c r="P48" s="122" t="s">
        <v>838</v>
      </c>
      <c r="Q48" s="378"/>
      <c r="R48" s="378"/>
      <c r="S48" s="378"/>
      <c r="T48" s="378"/>
      <c r="U48" s="378"/>
      <c r="V48" s="378"/>
      <c r="W48" s="378"/>
      <c r="X48" s="378"/>
      <c r="Y48" s="378"/>
      <c r="Z48" s="378"/>
      <c r="AA48" s="378"/>
      <c r="AB48" s="378"/>
      <c r="AC48" s="378"/>
      <c r="AD48" s="378"/>
      <c r="AE48" s="378"/>
      <c r="AF48" s="378"/>
      <c r="AG48" s="378"/>
      <c r="AH48" s="379"/>
      <c r="AK48" s="356"/>
    </row>
    <row r="49" spans="1:37" ht="14.25" customHeight="1">
      <c r="A49" s="353"/>
      <c r="D49" s="674"/>
      <c r="E49" s="674"/>
      <c r="F49" s="674"/>
      <c r="G49" s="674"/>
      <c r="H49" s="674"/>
      <c r="I49" s="674"/>
      <c r="J49" s="674"/>
      <c r="K49" s="674"/>
      <c r="L49" s="674"/>
      <c r="M49" s="674"/>
      <c r="N49" s="674"/>
      <c r="O49" s="674"/>
      <c r="P49" s="123" t="s">
        <v>837</v>
      </c>
      <c r="Q49" s="380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G49" s="380"/>
      <c r="AH49" s="381"/>
      <c r="AK49" s="356"/>
    </row>
    <row r="50" spans="1:37" ht="14.25" customHeight="1">
      <c r="A50" s="353"/>
      <c r="D50" s="674"/>
      <c r="E50" s="674"/>
      <c r="F50" s="674"/>
      <c r="G50" s="674"/>
      <c r="H50" s="674"/>
      <c r="I50" s="674"/>
      <c r="J50" s="674"/>
      <c r="K50" s="674"/>
      <c r="L50" s="674"/>
      <c r="M50" s="674"/>
      <c r="N50" s="674"/>
      <c r="O50" s="674"/>
      <c r="P50" s="123" t="s">
        <v>839</v>
      </c>
      <c r="Q50" s="380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1"/>
      <c r="AK50" s="356"/>
    </row>
    <row r="51" spans="1:37" ht="14.25" customHeight="1">
      <c r="A51" s="353"/>
      <c r="B51" s="354"/>
      <c r="C51" s="354"/>
      <c r="D51" s="668" t="s">
        <v>831</v>
      </c>
      <c r="E51" s="668"/>
      <c r="F51" s="668"/>
      <c r="G51" s="668"/>
      <c r="H51" s="667">
        <v>43964</v>
      </c>
      <c r="I51" s="668"/>
      <c r="J51" s="668"/>
      <c r="K51" s="668"/>
      <c r="L51" s="635" t="s">
        <v>840</v>
      </c>
      <c r="M51" s="635"/>
      <c r="N51" s="635"/>
      <c r="O51" s="635"/>
      <c r="P51" s="679" t="s">
        <v>804</v>
      </c>
      <c r="Q51" s="680"/>
      <c r="R51" s="680"/>
      <c r="S51" s="680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1"/>
      <c r="AI51" s="354"/>
      <c r="AJ51" s="354"/>
      <c r="AK51" s="356"/>
    </row>
    <row r="52" spans="1:37" ht="14.25" customHeight="1">
      <c r="A52" s="353"/>
      <c r="B52" s="354"/>
      <c r="C52" s="354"/>
      <c r="D52" s="634"/>
      <c r="E52" s="634"/>
      <c r="F52" s="634"/>
      <c r="G52" s="634"/>
      <c r="H52" s="634"/>
      <c r="I52" s="634"/>
      <c r="J52" s="634"/>
      <c r="K52" s="634"/>
      <c r="L52" s="634"/>
      <c r="M52" s="634"/>
      <c r="N52" s="634"/>
      <c r="O52" s="634"/>
      <c r="P52" s="682" t="s">
        <v>805</v>
      </c>
      <c r="Q52" s="683"/>
      <c r="R52" s="683"/>
      <c r="S52" s="683"/>
      <c r="T52" s="683"/>
      <c r="U52" s="683"/>
      <c r="V52" s="683"/>
      <c r="W52" s="683"/>
      <c r="X52" s="683"/>
      <c r="Y52" s="683"/>
      <c r="Z52" s="683"/>
      <c r="AA52" s="683"/>
      <c r="AB52" s="683"/>
      <c r="AC52" s="683"/>
      <c r="AD52" s="683"/>
      <c r="AE52" s="683"/>
      <c r="AF52" s="683"/>
      <c r="AG52" s="683"/>
      <c r="AH52" s="684"/>
      <c r="AI52" s="354"/>
      <c r="AJ52" s="354"/>
      <c r="AK52" s="356"/>
    </row>
    <row r="53" spans="1:37" ht="14.25" customHeight="1">
      <c r="A53" s="353"/>
      <c r="B53" s="354"/>
      <c r="C53" s="354"/>
      <c r="D53" s="634"/>
      <c r="E53" s="634"/>
      <c r="F53" s="634"/>
      <c r="G53" s="634"/>
      <c r="H53" s="634"/>
      <c r="I53" s="634"/>
      <c r="J53" s="634"/>
      <c r="K53" s="634"/>
      <c r="L53" s="634"/>
      <c r="M53" s="634"/>
      <c r="N53" s="634"/>
      <c r="O53" s="634"/>
      <c r="P53" s="682" t="s">
        <v>806</v>
      </c>
      <c r="Q53" s="683"/>
      <c r="R53" s="683"/>
      <c r="S53" s="683"/>
      <c r="T53" s="683"/>
      <c r="U53" s="683"/>
      <c r="V53" s="683"/>
      <c r="W53" s="683"/>
      <c r="X53" s="683"/>
      <c r="Y53" s="683"/>
      <c r="Z53" s="683"/>
      <c r="AA53" s="683"/>
      <c r="AB53" s="683"/>
      <c r="AC53" s="683"/>
      <c r="AD53" s="683"/>
      <c r="AE53" s="683"/>
      <c r="AF53" s="683"/>
      <c r="AG53" s="683"/>
      <c r="AH53" s="684"/>
      <c r="AI53" s="354"/>
      <c r="AJ53" s="354"/>
      <c r="AK53" s="356"/>
    </row>
    <row r="54" spans="1:37" ht="14.25" customHeight="1">
      <c r="A54" s="353"/>
      <c r="B54" s="354"/>
      <c r="C54" s="35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82" t="s">
        <v>807</v>
      </c>
      <c r="Q54" s="683"/>
      <c r="R54" s="683"/>
      <c r="S54" s="683"/>
      <c r="T54" s="683"/>
      <c r="U54" s="683"/>
      <c r="V54" s="683"/>
      <c r="W54" s="683"/>
      <c r="X54" s="683"/>
      <c r="Y54" s="683"/>
      <c r="Z54" s="683"/>
      <c r="AA54" s="683"/>
      <c r="AB54" s="683"/>
      <c r="AC54" s="683"/>
      <c r="AD54" s="683"/>
      <c r="AE54" s="683"/>
      <c r="AF54" s="683"/>
      <c r="AG54" s="683"/>
      <c r="AH54" s="684"/>
      <c r="AI54" s="354"/>
      <c r="AJ54" s="354"/>
      <c r="AK54" s="356"/>
    </row>
    <row r="55" spans="1:37" ht="14.25" customHeight="1">
      <c r="A55" s="353"/>
      <c r="B55" s="354"/>
      <c r="C55" s="354"/>
      <c r="D55" s="634"/>
      <c r="E55" s="634"/>
      <c r="F55" s="634"/>
      <c r="G55" s="634"/>
      <c r="H55" s="634"/>
      <c r="I55" s="634"/>
      <c r="J55" s="634"/>
      <c r="K55" s="634"/>
      <c r="L55" s="634"/>
      <c r="M55" s="634"/>
      <c r="N55" s="634"/>
      <c r="O55" s="634"/>
      <c r="P55" s="682" t="s">
        <v>808</v>
      </c>
      <c r="Q55" s="683"/>
      <c r="R55" s="683"/>
      <c r="S55" s="683"/>
      <c r="T55" s="683"/>
      <c r="U55" s="683"/>
      <c r="V55" s="683"/>
      <c r="W55" s="683"/>
      <c r="X55" s="683"/>
      <c r="Y55" s="683"/>
      <c r="Z55" s="683"/>
      <c r="AA55" s="683"/>
      <c r="AB55" s="683"/>
      <c r="AC55" s="683"/>
      <c r="AD55" s="683"/>
      <c r="AE55" s="683"/>
      <c r="AF55" s="683"/>
      <c r="AG55" s="683"/>
      <c r="AH55" s="684"/>
      <c r="AI55" s="354"/>
      <c r="AJ55" s="354"/>
      <c r="AK55" s="356"/>
    </row>
    <row r="56" spans="1:37" ht="14.25" customHeight="1">
      <c r="A56" s="353"/>
      <c r="B56" s="354"/>
      <c r="C56" s="354"/>
      <c r="D56" s="634"/>
      <c r="E56" s="634"/>
      <c r="F56" s="634"/>
      <c r="G56" s="634"/>
      <c r="H56" s="634"/>
      <c r="I56" s="634"/>
      <c r="J56" s="634"/>
      <c r="K56" s="634"/>
      <c r="L56" s="634"/>
      <c r="M56" s="634"/>
      <c r="N56" s="634"/>
      <c r="O56" s="634"/>
      <c r="P56" s="682" t="s">
        <v>806</v>
      </c>
      <c r="Q56" s="683"/>
      <c r="R56" s="683"/>
      <c r="S56" s="683"/>
      <c r="T56" s="683"/>
      <c r="U56" s="683"/>
      <c r="V56" s="683"/>
      <c r="W56" s="683"/>
      <c r="X56" s="683"/>
      <c r="Y56" s="683"/>
      <c r="Z56" s="683"/>
      <c r="AA56" s="683"/>
      <c r="AB56" s="683"/>
      <c r="AC56" s="683"/>
      <c r="AD56" s="683"/>
      <c r="AE56" s="683"/>
      <c r="AF56" s="683"/>
      <c r="AG56" s="683"/>
      <c r="AH56" s="684"/>
      <c r="AI56" s="354"/>
      <c r="AJ56" s="354"/>
      <c r="AK56" s="356"/>
    </row>
    <row r="57" spans="1:37" ht="14.25" customHeight="1">
      <c r="A57" s="353"/>
      <c r="B57" s="354"/>
      <c r="C57" s="354"/>
      <c r="D57" s="634"/>
      <c r="E57" s="634"/>
      <c r="F57" s="634"/>
      <c r="G57" s="634"/>
      <c r="H57" s="634"/>
      <c r="I57" s="634"/>
      <c r="J57" s="634"/>
      <c r="K57" s="634"/>
      <c r="L57" s="634"/>
      <c r="M57" s="634"/>
      <c r="N57" s="634"/>
      <c r="O57" s="634"/>
      <c r="P57" s="682" t="s">
        <v>809</v>
      </c>
      <c r="Q57" s="683"/>
      <c r="R57" s="683"/>
      <c r="S57" s="683"/>
      <c r="T57" s="683"/>
      <c r="U57" s="683"/>
      <c r="V57" s="683"/>
      <c r="W57" s="683"/>
      <c r="X57" s="683"/>
      <c r="Y57" s="683"/>
      <c r="Z57" s="683"/>
      <c r="AA57" s="683"/>
      <c r="AB57" s="683"/>
      <c r="AC57" s="683"/>
      <c r="AD57" s="683"/>
      <c r="AE57" s="683"/>
      <c r="AF57" s="683"/>
      <c r="AG57" s="683"/>
      <c r="AH57" s="684"/>
      <c r="AI57" s="354"/>
      <c r="AJ57" s="354"/>
      <c r="AK57" s="356"/>
    </row>
    <row r="58" spans="1:37" ht="14.25" customHeight="1">
      <c r="A58" s="353"/>
      <c r="B58" s="354"/>
      <c r="C58" s="354"/>
      <c r="D58" s="634"/>
      <c r="E58" s="634"/>
      <c r="F58" s="634"/>
      <c r="G58" s="634"/>
      <c r="H58" s="634"/>
      <c r="I58" s="634"/>
      <c r="J58" s="634"/>
      <c r="K58" s="634"/>
      <c r="L58" s="634"/>
      <c r="M58" s="634"/>
      <c r="N58" s="634"/>
      <c r="O58" s="634"/>
      <c r="P58" s="682" t="s">
        <v>810</v>
      </c>
      <c r="Q58" s="683"/>
      <c r="R58" s="683"/>
      <c r="S58" s="683"/>
      <c r="T58" s="683"/>
      <c r="U58" s="683"/>
      <c r="V58" s="683"/>
      <c r="W58" s="683"/>
      <c r="X58" s="683"/>
      <c r="Y58" s="683"/>
      <c r="Z58" s="683"/>
      <c r="AA58" s="683"/>
      <c r="AB58" s="683"/>
      <c r="AC58" s="683"/>
      <c r="AD58" s="683"/>
      <c r="AE58" s="683"/>
      <c r="AF58" s="683"/>
      <c r="AG58" s="683"/>
      <c r="AH58" s="684"/>
      <c r="AI58" s="354"/>
      <c r="AJ58" s="354"/>
      <c r="AK58" s="356"/>
    </row>
    <row r="59" spans="1:37" ht="14.25" customHeight="1">
      <c r="A59" s="353"/>
      <c r="B59" s="354"/>
      <c r="C59" s="354"/>
      <c r="D59" s="634"/>
      <c r="E59" s="634"/>
      <c r="F59" s="634"/>
      <c r="G59" s="634"/>
      <c r="H59" s="634"/>
      <c r="I59" s="634"/>
      <c r="J59" s="634"/>
      <c r="K59" s="634"/>
      <c r="L59" s="634"/>
      <c r="M59" s="634"/>
      <c r="N59" s="634"/>
      <c r="O59" s="634"/>
      <c r="P59" s="682" t="s">
        <v>805</v>
      </c>
      <c r="Q59" s="683"/>
      <c r="R59" s="683"/>
      <c r="S59" s="683"/>
      <c r="T59" s="683"/>
      <c r="U59" s="683"/>
      <c r="V59" s="683"/>
      <c r="W59" s="683"/>
      <c r="X59" s="683"/>
      <c r="Y59" s="683"/>
      <c r="Z59" s="683"/>
      <c r="AA59" s="683"/>
      <c r="AB59" s="683"/>
      <c r="AC59" s="683"/>
      <c r="AD59" s="683"/>
      <c r="AE59" s="683"/>
      <c r="AF59" s="683"/>
      <c r="AG59" s="683"/>
      <c r="AH59" s="684"/>
      <c r="AI59" s="354"/>
      <c r="AJ59" s="354"/>
      <c r="AK59" s="356"/>
    </row>
    <row r="60" spans="1:37" ht="14.25" customHeight="1">
      <c r="A60" s="353"/>
      <c r="B60" s="354"/>
      <c r="C60" s="354"/>
      <c r="D60" s="634"/>
      <c r="E60" s="634"/>
      <c r="F60" s="634"/>
      <c r="G60" s="634"/>
      <c r="H60" s="634"/>
      <c r="I60" s="634"/>
      <c r="J60" s="634"/>
      <c r="K60" s="634"/>
      <c r="L60" s="634"/>
      <c r="M60" s="634"/>
      <c r="N60" s="634"/>
      <c r="O60" s="634"/>
      <c r="P60" s="682" t="s">
        <v>806</v>
      </c>
      <c r="Q60" s="683"/>
      <c r="R60" s="683"/>
      <c r="S60" s="683"/>
      <c r="T60" s="683"/>
      <c r="U60" s="683"/>
      <c r="V60" s="683"/>
      <c r="W60" s="683"/>
      <c r="X60" s="683"/>
      <c r="Y60" s="683"/>
      <c r="Z60" s="683"/>
      <c r="AA60" s="683"/>
      <c r="AB60" s="683"/>
      <c r="AC60" s="683"/>
      <c r="AD60" s="683"/>
      <c r="AE60" s="683"/>
      <c r="AF60" s="683"/>
      <c r="AG60" s="683"/>
      <c r="AH60" s="684"/>
      <c r="AI60" s="354"/>
      <c r="AJ60" s="354"/>
      <c r="AK60" s="356"/>
    </row>
    <row r="61" spans="1:37" ht="14.25" customHeight="1">
      <c r="A61" s="353"/>
      <c r="B61" s="354"/>
      <c r="C61" s="354"/>
      <c r="D61" s="635" t="s">
        <v>836</v>
      </c>
      <c r="E61" s="635"/>
      <c r="F61" s="635"/>
      <c r="G61" s="635"/>
      <c r="H61" s="636">
        <v>43971</v>
      </c>
      <c r="I61" s="635"/>
      <c r="J61" s="635"/>
      <c r="K61" s="635"/>
      <c r="L61" s="635" t="s">
        <v>840</v>
      </c>
      <c r="M61" s="635"/>
      <c r="N61" s="635"/>
      <c r="O61" s="635"/>
      <c r="P61" s="686" t="s">
        <v>829</v>
      </c>
      <c r="Q61" s="687"/>
      <c r="R61" s="687"/>
      <c r="S61" s="687"/>
      <c r="T61" s="687"/>
      <c r="U61" s="687"/>
      <c r="V61" s="687"/>
      <c r="W61" s="687"/>
      <c r="X61" s="687"/>
      <c r="Y61" s="687"/>
      <c r="Z61" s="687"/>
      <c r="AA61" s="687"/>
      <c r="AB61" s="687"/>
      <c r="AC61" s="687"/>
      <c r="AD61" s="687"/>
      <c r="AE61" s="687"/>
      <c r="AF61" s="687"/>
      <c r="AG61" s="687"/>
      <c r="AH61" s="688"/>
      <c r="AI61" s="354"/>
      <c r="AJ61" s="354"/>
      <c r="AK61" s="356"/>
    </row>
    <row r="62" spans="1:37" ht="14.25" customHeight="1">
      <c r="A62" s="353"/>
      <c r="B62" s="354"/>
      <c r="C62" s="354"/>
      <c r="D62" s="692"/>
      <c r="E62" s="692"/>
      <c r="F62" s="692"/>
      <c r="G62" s="692"/>
      <c r="H62" s="693"/>
      <c r="I62" s="692"/>
      <c r="J62" s="692"/>
      <c r="K62" s="692"/>
      <c r="L62" s="692"/>
      <c r="M62" s="692"/>
      <c r="N62" s="692"/>
      <c r="O62" s="692"/>
      <c r="P62" s="689" t="s">
        <v>830</v>
      </c>
      <c r="Q62" s="690"/>
      <c r="R62" s="690"/>
      <c r="S62" s="690"/>
      <c r="T62" s="690"/>
      <c r="U62" s="690"/>
      <c r="V62" s="690"/>
      <c r="W62" s="690"/>
      <c r="X62" s="690"/>
      <c r="Y62" s="690"/>
      <c r="Z62" s="690"/>
      <c r="AA62" s="690"/>
      <c r="AB62" s="690"/>
      <c r="AC62" s="690"/>
      <c r="AD62" s="690"/>
      <c r="AE62" s="690"/>
      <c r="AF62" s="690"/>
      <c r="AG62" s="690"/>
      <c r="AH62" s="691"/>
      <c r="AI62" s="354"/>
      <c r="AJ62" s="354"/>
      <c r="AK62" s="356"/>
    </row>
    <row r="63" spans="1:37" ht="14.25" customHeight="1">
      <c r="A63" s="353"/>
      <c r="B63" s="354"/>
      <c r="C63" s="354"/>
      <c r="D63" s="635" t="s">
        <v>848</v>
      </c>
      <c r="E63" s="635"/>
      <c r="F63" s="635"/>
      <c r="G63" s="635"/>
      <c r="H63" s="636">
        <v>43976</v>
      </c>
      <c r="I63" s="635"/>
      <c r="J63" s="635"/>
      <c r="K63" s="635"/>
      <c r="L63" s="635" t="s">
        <v>840</v>
      </c>
      <c r="M63" s="635"/>
      <c r="N63" s="635"/>
      <c r="O63" s="635"/>
      <c r="P63" s="686" t="s">
        <v>849</v>
      </c>
      <c r="Q63" s="687"/>
      <c r="R63" s="687"/>
      <c r="S63" s="687"/>
      <c r="T63" s="687"/>
      <c r="U63" s="687"/>
      <c r="V63" s="687"/>
      <c r="W63" s="687"/>
      <c r="X63" s="687"/>
      <c r="Y63" s="687"/>
      <c r="Z63" s="687"/>
      <c r="AA63" s="687"/>
      <c r="AB63" s="687"/>
      <c r="AC63" s="687"/>
      <c r="AD63" s="687"/>
      <c r="AE63" s="687"/>
      <c r="AF63" s="687"/>
      <c r="AG63" s="687"/>
      <c r="AH63" s="688"/>
      <c r="AI63" s="354"/>
      <c r="AJ63" s="354"/>
      <c r="AK63" s="356"/>
    </row>
    <row r="64" spans="1:37" ht="14.25" customHeight="1">
      <c r="A64" s="353"/>
      <c r="B64" s="354"/>
      <c r="C64" s="354"/>
      <c r="D64" s="692"/>
      <c r="E64" s="692"/>
      <c r="F64" s="692"/>
      <c r="G64" s="692"/>
      <c r="H64" s="693"/>
      <c r="I64" s="692"/>
      <c r="J64" s="692"/>
      <c r="K64" s="692"/>
      <c r="L64" s="692"/>
      <c r="M64" s="692"/>
      <c r="N64" s="692"/>
      <c r="O64" s="692"/>
      <c r="P64" s="689" t="s">
        <v>850</v>
      </c>
      <c r="Q64" s="690"/>
      <c r="R64" s="690"/>
      <c r="S64" s="690"/>
      <c r="T64" s="690"/>
      <c r="U64" s="690"/>
      <c r="V64" s="690"/>
      <c r="W64" s="690"/>
      <c r="X64" s="690"/>
      <c r="Y64" s="690"/>
      <c r="Z64" s="690"/>
      <c r="AA64" s="690"/>
      <c r="AB64" s="690"/>
      <c r="AC64" s="690"/>
      <c r="AD64" s="690"/>
      <c r="AE64" s="690"/>
      <c r="AF64" s="690"/>
      <c r="AG64" s="690"/>
      <c r="AH64" s="691"/>
      <c r="AI64" s="354"/>
      <c r="AJ64" s="354"/>
      <c r="AK64" s="356"/>
    </row>
    <row r="65" spans="1:37" ht="14.25" customHeight="1">
      <c r="A65" s="353"/>
      <c r="B65" s="354"/>
      <c r="C65" s="354"/>
      <c r="D65" s="635" t="s">
        <v>1124</v>
      </c>
      <c r="E65" s="635"/>
      <c r="F65" s="635"/>
      <c r="G65" s="635"/>
      <c r="H65" s="636">
        <v>43991</v>
      </c>
      <c r="I65" s="635"/>
      <c r="J65" s="635"/>
      <c r="K65" s="635"/>
      <c r="L65" s="635" t="s">
        <v>840</v>
      </c>
      <c r="M65" s="635"/>
      <c r="N65" s="635"/>
      <c r="O65" s="635"/>
      <c r="P65" s="686" t="s">
        <v>1131</v>
      </c>
      <c r="Q65" s="687"/>
      <c r="R65" s="687"/>
      <c r="S65" s="68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8"/>
      <c r="AI65" s="354"/>
      <c r="AJ65" s="354"/>
      <c r="AK65" s="356"/>
    </row>
    <row r="66" spans="1:37" ht="14.25" customHeight="1">
      <c r="A66" s="353"/>
      <c r="B66" s="354"/>
      <c r="C66" s="354"/>
      <c r="D66" s="181"/>
      <c r="E66" s="182"/>
      <c r="F66" s="182"/>
      <c r="G66" s="182"/>
      <c r="H66" s="183"/>
      <c r="I66" s="182"/>
      <c r="J66" s="182"/>
      <c r="K66" s="184"/>
      <c r="L66" s="182"/>
      <c r="M66" s="182"/>
      <c r="N66" s="182"/>
      <c r="O66" s="184"/>
      <c r="P66" s="185" t="s">
        <v>1125</v>
      </c>
      <c r="Q66" s="186"/>
      <c r="R66" s="186"/>
      <c r="S66" s="186"/>
      <c r="T66" s="186"/>
      <c r="U66" s="186"/>
      <c r="V66" s="186"/>
      <c r="W66" s="186"/>
      <c r="X66" s="186"/>
      <c r="Y66" s="186"/>
      <c r="Z66" s="186"/>
      <c r="AA66" s="186"/>
      <c r="AB66" s="186"/>
      <c r="AC66" s="186"/>
      <c r="AD66" s="186"/>
      <c r="AE66" s="186"/>
      <c r="AF66" s="186"/>
      <c r="AG66" s="186"/>
      <c r="AH66" s="187"/>
      <c r="AI66" s="354"/>
      <c r="AJ66" s="354"/>
      <c r="AK66" s="356"/>
    </row>
    <row r="67" spans="1:37" ht="14.25" customHeight="1">
      <c r="A67" s="353"/>
      <c r="B67" s="354"/>
      <c r="C67" s="354"/>
      <c r="D67" s="181"/>
      <c r="E67" s="182"/>
      <c r="F67" s="182"/>
      <c r="G67" s="182"/>
      <c r="H67" s="183"/>
      <c r="I67" s="182"/>
      <c r="J67" s="182"/>
      <c r="K67" s="184"/>
      <c r="L67" s="182"/>
      <c r="M67" s="182"/>
      <c r="N67" s="182"/>
      <c r="O67" s="184"/>
      <c r="P67" s="185" t="s">
        <v>1126</v>
      </c>
      <c r="Q67" s="186"/>
      <c r="R67" s="186"/>
      <c r="S67" s="186"/>
      <c r="T67" s="186"/>
      <c r="U67" s="18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  <c r="AG67" s="186"/>
      <c r="AH67" s="187"/>
      <c r="AI67" s="354"/>
      <c r="AJ67" s="354"/>
      <c r="AK67" s="356"/>
    </row>
    <row r="68" spans="1:37" ht="14.25" customHeight="1">
      <c r="A68" s="353"/>
      <c r="B68" s="354"/>
      <c r="C68" s="354"/>
      <c r="D68" s="181"/>
      <c r="E68" s="182"/>
      <c r="F68" s="182"/>
      <c r="G68" s="182"/>
      <c r="H68" s="183"/>
      <c r="I68" s="182"/>
      <c r="J68" s="182"/>
      <c r="K68" s="184"/>
      <c r="L68" s="182"/>
      <c r="M68" s="182"/>
      <c r="N68" s="182"/>
      <c r="O68" s="184"/>
      <c r="P68" s="185" t="s">
        <v>1127</v>
      </c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7"/>
      <c r="AI68" s="354"/>
      <c r="AJ68" s="354"/>
      <c r="AK68" s="356"/>
    </row>
    <row r="69" spans="1:37" ht="14.25" customHeight="1">
      <c r="A69" s="353"/>
      <c r="B69" s="354"/>
      <c r="C69" s="354"/>
      <c r="D69" s="181"/>
      <c r="E69" s="182"/>
      <c r="F69" s="182"/>
      <c r="G69" s="182"/>
      <c r="H69" s="183"/>
      <c r="I69" s="182"/>
      <c r="J69" s="182"/>
      <c r="K69" s="184"/>
      <c r="L69" s="182"/>
      <c r="M69" s="182"/>
      <c r="N69" s="182"/>
      <c r="O69" s="184"/>
      <c r="P69" s="185" t="s">
        <v>1128</v>
      </c>
      <c r="Q69" s="186"/>
      <c r="R69" s="186"/>
      <c r="S69" s="186"/>
      <c r="T69" s="186"/>
      <c r="U69" s="186"/>
      <c r="V69" s="186"/>
      <c r="W69" s="186"/>
      <c r="X69" s="186"/>
      <c r="Y69" s="186"/>
      <c r="Z69" s="186"/>
      <c r="AA69" s="186"/>
      <c r="AB69" s="186"/>
      <c r="AC69" s="186"/>
      <c r="AD69" s="186"/>
      <c r="AE69" s="186"/>
      <c r="AF69" s="186"/>
      <c r="AG69" s="186"/>
      <c r="AH69" s="187"/>
      <c r="AI69" s="354"/>
      <c r="AJ69" s="354"/>
      <c r="AK69" s="356"/>
    </row>
    <row r="70" spans="1:37" ht="14.25" customHeight="1">
      <c r="A70" s="353"/>
      <c r="B70" s="354"/>
      <c r="C70" s="354"/>
      <c r="D70" s="181"/>
      <c r="E70" s="182"/>
      <c r="F70" s="182"/>
      <c r="G70" s="182"/>
      <c r="H70" s="183"/>
      <c r="I70" s="182"/>
      <c r="J70" s="182"/>
      <c r="K70" s="184"/>
      <c r="L70" s="182"/>
      <c r="M70" s="182"/>
      <c r="N70" s="182"/>
      <c r="O70" s="184"/>
      <c r="P70" s="185" t="s">
        <v>1127</v>
      </c>
      <c r="Q70" s="186"/>
      <c r="R70" s="186"/>
      <c r="S70" s="186"/>
      <c r="T70" s="186"/>
      <c r="U70" s="186"/>
      <c r="V70" s="186"/>
      <c r="W70" s="186"/>
      <c r="X70" s="186"/>
      <c r="Y70" s="186"/>
      <c r="Z70" s="186"/>
      <c r="AA70" s="186"/>
      <c r="AB70" s="186"/>
      <c r="AC70" s="186"/>
      <c r="AD70" s="186"/>
      <c r="AE70" s="186"/>
      <c r="AF70" s="186"/>
      <c r="AG70" s="186"/>
      <c r="AH70" s="187"/>
      <c r="AI70" s="354"/>
      <c r="AJ70" s="354"/>
      <c r="AK70" s="356"/>
    </row>
    <row r="71" spans="1:37" ht="14.25" customHeight="1">
      <c r="A71" s="353"/>
      <c r="B71" s="354"/>
      <c r="C71" s="354"/>
      <c r="D71" s="181"/>
      <c r="E71" s="182"/>
      <c r="F71" s="182"/>
      <c r="G71" s="182"/>
      <c r="H71" s="183"/>
      <c r="I71" s="182"/>
      <c r="J71" s="182"/>
      <c r="K71" s="184"/>
      <c r="L71" s="182"/>
      <c r="M71" s="182"/>
      <c r="N71" s="182"/>
      <c r="O71" s="184"/>
      <c r="P71" s="185" t="s">
        <v>1129</v>
      </c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7"/>
      <c r="AI71" s="354"/>
      <c r="AJ71" s="354"/>
      <c r="AK71" s="356"/>
    </row>
    <row r="72" spans="1:37" ht="14.25" customHeight="1">
      <c r="A72" s="353"/>
      <c r="B72" s="354"/>
      <c r="C72" s="354"/>
      <c r="D72" s="181"/>
      <c r="E72" s="182"/>
      <c r="F72" s="182"/>
      <c r="G72" s="182"/>
      <c r="H72" s="183"/>
      <c r="I72" s="182"/>
      <c r="J72" s="182"/>
      <c r="K72" s="184"/>
      <c r="L72" s="182"/>
      <c r="M72" s="182"/>
      <c r="N72" s="182"/>
      <c r="O72" s="184"/>
      <c r="P72" s="185" t="s">
        <v>1127</v>
      </c>
      <c r="Q72" s="186"/>
      <c r="R72" s="186"/>
      <c r="S72" s="186"/>
      <c r="T72" s="186"/>
      <c r="U72" s="186"/>
      <c r="V72" s="186"/>
      <c r="W72" s="186"/>
      <c r="X72" s="186"/>
      <c r="Y72" s="186"/>
      <c r="Z72" s="186"/>
      <c r="AA72" s="186"/>
      <c r="AB72" s="186"/>
      <c r="AC72" s="186"/>
      <c r="AD72" s="186"/>
      <c r="AE72" s="186"/>
      <c r="AF72" s="186"/>
      <c r="AG72" s="186"/>
      <c r="AH72" s="187"/>
      <c r="AI72" s="354"/>
      <c r="AJ72" s="354"/>
      <c r="AK72" s="356"/>
    </row>
    <row r="73" spans="1:37" ht="14.25" customHeight="1">
      <c r="A73" s="353"/>
      <c r="B73" s="354"/>
      <c r="C73" s="354"/>
      <c r="D73" s="181"/>
      <c r="E73" s="182"/>
      <c r="F73" s="182"/>
      <c r="G73" s="182"/>
      <c r="H73" s="183"/>
      <c r="I73" s="182"/>
      <c r="J73" s="182"/>
      <c r="K73" s="184"/>
      <c r="L73" s="182"/>
      <c r="M73" s="182"/>
      <c r="N73" s="182"/>
      <c r="O73" s="184"/>
      <c r="P73" s="185" t="s">
        <v>1130</v>
      </c>
      <c r="Q73" s="186"/>
      <c r="R73" s="186"/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/>
      <c r="AF73" s="186"/>
      <c r="AG73" s="186"/>
      <c r="AH73" s="187"/>
      <c r="AI73" s="354"/>
      <c r="AJ73" s="354"/>
      <c r="AK73" s="356"/>
    </row>
    <row r="74" spans="1:37" ht="14.25" customHeight="1">
      <c r="A74" s="353"/>
      <c r="B74" s="354"/>
      <c r="C74" s="354"/>
      <c r="D74" s="635" t="s">
        <v>1132</v>
      </c>
      <c r="E74" s="635"/>
      <c r="F74" s="635"/>
      <c r="G74" s="635"/>
      <c r="H74" s="636">
        <v>43991</v>
      </c>
      <c r="I74" s="635"/>
      <c r="J74" s="635"/>
      <c r="K74" s="635"/>
      <c r="L74" s="635" t="s">
        <v>840</v>
      </c>
      <c r="M74" s="635"/>
      <c r="N74" s="635"/>
      <c r="O74" s="635"/>
      <c r="P74" s="686" t="s">
        <v>1139</v>
      </c>
      <c r="Q74" s="687"/>
      <c r="R74" s="687"/>
      <c r="S74" s="687"/>
      <c r="T74" s="687"/>
      <c r="U74" s="687"/>
      <c r="V74" s="687"/>
      <c r="W74" s="687"/>
      <c r="X74" s="687"/>
      <c r="Y74" s="687"/>
      <c r="Z74" s="687"/>
      <c r="AA74" s="687"/>
      <c r="AB74" s="687"/>
      <c r="AC74" s="687"/>
      <c r="AD74" s="687"/>
      <c r="AE74" s="687"/>
      <c r="AF74" s="687"/>
      <c r="AG74" s="687"/>
      <c r="AH74" s="688"/>
      <c r="AI74" s="354"/>
      <c r="AJ74" s="354"/>
      <c r="AK74" s="356"/>
    </row>
    <row r="75" spans="1:37" ht="14.25" customHeight="1">
      <c r="A75" s="353"/>
      <c r="B75" s="354"/>
      <c r="C75" s="354"/>
      <c r="D75" s="181"/>
      <c r="E75" s="182"/>
      <c r="F75" s="182"/>
      <c r="G75" s="182"/>
      <c r="H75" s="183"/>
      <c r="I75" s="182"/>
      <c r="J75" s="182"/>
      <c r="K75" s="184"/>
      <c r="L75" s="182"/>
      <c r="M75" s="182"/>
      <c r="N75" s="182"/>
      <c r="O75" s="184"/>
      <c r="P75" s="185" t="s">
        <v>1133</v>
      </c>
      <c r="Q75" s="186"/>
      <c r="R75" s="186"/>
      <c r="S75" s="186"/>
      <c r="T75" s="186"/>
      <c r="U75" s="186"/>
      <c r="V75" s="186"/>
      <c r="W75" s="186"/>
      <c r="X75" s="186"/>
      <c r="Y75" s="186"/>
      <c r="Z75" s="186"/>
      <c r="AA75" s="186"/>
      <c r="AB75" s="186"/>
      <c r="AC75" s="186"/>
      <c r="AD75" s="186"/>
      <c r="AE75" s="186"/>
      <c r="AF75" s="186"/>
      <c r="AG75" s="186"/>
      <c r="AH75" s="187"/>
      <c r="AI75" s="354"/>
      <c r="AJ75" s="354"/>
      <c r="AK75" s="356"/>
    </row>
    <row r="76" spans="1:37" ht="14.25" customHeight="1">
      <c r="A76" s="353"/>
      <c r="B76" s="354"/>
      <c r="C76" s="354"/>
      <c r="D76" s="181"/>
      <c r="E76" s="182"/>
      <c r="F76" s="182"/>
      <c r="G76" s="182"/>
      <c r="H76" s="183"/>
      <c r="I76" s="182"/>
      <c r="J76" s="182"/>
      <c r="K76" s="184"/>
      <c r="L76" s="182"/>
      <c r="M76" s="182"/>
      <c r="N76" s="182"/>
      <c r="O76" s="184"/>
      <c r="P76" s="185" t="s">
        <v>1134</v>
      </c>
      <c r="Q76" s="186"/>
      <c r="R76" s="186"/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/>
      <c r="AF76" s="186"/>
      <c r="AG76" s="186"/>
      <c r="AH76" s="187"/>
      <c r="AI76" s="354"/>
      <c r="AJ76" s="354"/>
      <c r="AK76" s="356"/>
    </row>
    <row r="77" spans="1:37" ht="14.25" customHeight="1">
      <c r="A77" s="353"/>
      <c r="B77" s="354"/>
      <c r="C77" s="354"/>
      <c r="D77" s="181"/>
      <c r="E77" s="182"/>
      <c r="F77" s="182"/>
      <c r="G77" s="182"/>
      <c r="H77" s="183"/>
      <c r="I77" s="182"/>
      <c r="J77" s="182"/>
      <c r="K77" s="184"/>
      <c r="L77" s="182"/>
      <c r="M77" s="182"/>
      <c r="N77" s="182"/>
      <c r="O77" s="184"/>
      <c r="P77" s="185" t="s">
        <v>1135</v>
      </c>
      <c r="Q77" s="186"/>
      <c r="R77" s="186"/>
      <c r="S77" s="186"/>
      <c r="T77" s="186"/>
      <c r="U77" s="186"/>
      <c r="V77" s="186"/>
      <c r="W77" s="186"/>
      <c r="X77" s="186"/>
      <c r="Y77" s="186"/>
      <c r="Z77" s="186"/>
      <c r="AA77" s="186"/>
      <c r="AB77" s="186"/>
      <c r="AC77" s="186"/>
      <c r="AD77" s="186"/>
      <c r="AE77" s="186"/>
      <c r="AF77" s="186"/>
      <c r="AG77" s="186"/>
      <c r="AH77" s="187"/>
      <c r="AI77" s="354"/>
      <c r="AJ77" s="354"/>
      <c r="AK77" s="356"/>
    </row>
    <row r="78" spans="1:37" ht="14.25" customHeight="1">
      <c r="A78" s="353"/>
      <c r="B78" s="354"/>
      <c r="C78" s="354"/>
      <c r="D78" s="181"/>
      <c r="E78" s="182"/>
      <c r="F78" s="182"/>
      <c r="G78" s="182"/>
      <c r="H78" s="183"/>
      <c r="I78" s="182"/>
      <c r="J78" s="182"/>
      <c r="K78" s="184"/>
      <c r="L78" s="182"/>
      <c r="M78" s="182"/>
      <c r="N78" s="182"/>
      <c r="O78" s="184"/>
      <c r="P78" s="185" t="s">
        <v>1136</v>
      </c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7"/>
      <c r="AI78" s="354"/>
      <c r="AJ78" s="354"/>
      <c r="AK78" s="356"/>
    </row>
    <row r="79" spans="1:37" ht="14.25" customHeight="1">
      <c r="A79" s="353"/>
      <c r="B79" s="354"/>
      <c r="C79" s="354"/>
      <c r="D79" s="181"/>
      <c r="E79" s="182"/>
      <c r="F79" s="182"/>
      <c r="G79" s="182"/>
      <c r="H79" s="183"/>
      <c r="I79" s="182"/>
      <c r="J79" s="182"/>
      <c r="K79" s="184"/>
      <c r="L79" s="182"/>
      <c r="M79" s="182"/>
      <c r="N79" s="182"/>
      <c r="O79" s="184"/>
      <c r="P79" s="185" t="s">
        <v>1137</v>
      </c>
      <c r="Q79" s="186"/>
      <c r="R79" s="186"/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/>
      <c r="AH79" s="187"/>
      <c r="AI79" s="354"/>
      <c r="AJ79" s="354"/>
      <c r="AK79" s="356"/>
    </row>
    <row r="80" spans="1:37" ht="14.25" customHeight="1">
      <c r="A80" s="353"/>
      <c r="B80" s="354"/>
      <c r="C80" s="354"/>
      <c r="D80" s="181"/>
      <c r="E80" s="182"/>
      <c r="F80" s="182"/>
      <c r="G80" s="182"/>
      <c r="H80" s="183"/>
      <c r="I80" s="182"/>
      <c r="J80" s="182"/>
      <c r="K80" s="184"/>
      <c r="L80" s="182"/>
      <c r="M80" s="182"/>
      <c r="N80" s="182"/>
      <c r="O80" s="184"/>
      <c r="P80" s="185" t="s">
        <v>1138</v>
      </c>
      <c r="Q80" s="186"/>
      <c r="R80" s="186"/>
      <c r="S80" s="186"/>
      <c r="T80" s="186"/>
      <c r="U80" s="186"/>
      <c r="V80" s="186"/>
      <c r="W80" s="186"/>
      <c r="X80" s="186"/>
      <c r="Y80" s="186"/>
      <c r="Z80" s="186"/>
      <c r="AA80" s="186"/>
      <c r="AB80" s="186"/>
      <c r="AC80" s="186"/>
      <c r="AD80" s="186"/>
      <c r="AE80" s="186"/>
      <c r="AF80" s="186"/>
      <c r="AG80" s="186"/>
      <c r="AH80" s="187"/>
      <c r="AI80" s="354"/>
      <c r="AJ80" s="354"/>
      <c r="AK80" s="356"/>
    </row>
    <row r="81" spans="1:37" ht="14.25" customHeight="1">
      <c r="A81" s="353"/>
      <c r="B81" s="354"/>
      <c r="C81" s="354"/>
      <c r="D81" s="635" t="s">
        <v>1140</v>
      </c>
      <c r="E81" s="635"/>
      <c r="F81" s="635"/>
      <c r="G81" s="635"/>
      <c r="H81" s="636">
        <v>43991</v>
      </c>
      <c r="I81" s="635"/>
      <c r="J81" s="635"/>
      <c r="K81" s="635"/>
      <c r="L81" s="635" t="s">
        <v>840</v>
      </c>
      <c r="M81" s="635"/>
      <c r="N81" s="635"/>
      <c r="O81" s="635"/>
      <c r="P81" s="686" t="s">
        <v>1147</v>
      </c>
      <c r="Q81" s="687"/>
      <c r="R81" s="687"/>
      <c r="S81" s="687"/>
      <c r="T81" s="687"/>
      <c r="U81" s="687"/>
      <c r="V81" s="687"/>
      <c r="W81" s="687"/>
      <c r="X81" s="687"/>
      <c r="Y81" s="687"/>
      <c r="Z81" s="687"/>
      <c r="AA81" s="687"/>
      <c r="AB81" s="687"/>
      <c r="AC81" s="687"/>
      <c r="AD81" s="687"/>
      <c r="AE81" s="687"/>
      <c r="AF81" s="687"/>
      <c r="AG81" s="687"/>
      <c r="AH81" s="688"/>
      <c r="AI81" s="354"/>
      <c r="AJ81" s="354"/>
      <c r="AK81" s="356"/>
    </row>
    <row r="82" spans="1:37" ht="14.25" customHeight="1">
      <c r="A82" s="353"/>
      <c r="B82" s="354"/>
      <c r="C82" s="354"/>
      <c r="D82" s="181"/>
      <c r="E82" s="182"/>
      <c r="F82" s="182"/>
      <c r="G82" s="182"/>
      <c r="H82" s="183"/>
      <c r="I82" s="182"/>
      <c r="J82" s="182"/>
      <c r="K82" s="184"/>
      <c r="L82" s="182"/>
      <c r="M82" s="182"/>
      <c r="N82" s="182"/>
      <c r="O82" s="184"/>
      <c r="P82" s="185" t="s">
        <v>1141</v>
      </c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7"/>
      <c r="AI82" s="354"/>
      <c r="AJ82" s="354"/>
      <c r="AK82" s="356"/>
    </row>
    <row r="83" spans="1:37" ht="14.25" customHeight="1">
      <c r="A83" s="353"/>
      <c r="B83" s="354"/>
      <c r="C83" s="354"/>
      <c r="D83" s="181"/>
      <c r="E83" s="182"/>
      <c r="F83" s="182"/>
      <c r="G83" s="182"/>
      <c r="H83" s="183"/>
      <c r="I83" s="182"/>
      <c r="J83" s="182"/>
      <c r="K83" s="184"/>
      <c r="L83" s="182"/>
      <c r="M83" s="182"/>
      <c r="N83" s="182"/>
      <c r="O83" s="184"/>
      <c r="P83" s="185" t="s">
        <v>1142</v>
      </c>
      <c r="Q83" s="186"/>
      <c r="R83" s="186"/>
      <c r="S83" s="186"/>
      <c r="T83" s="186"/>
      <c r="U83" s="186"/>
      <c r="V83" s="186"/>
      <c r="W83" s="186"/>
      <c r="X83" s="186"/>
      <c r="Y83" s="186"/>
      <c r="Z83" s="186"/>
      <c r="AA83" s="186"/>
      <c r="AB83" s="186"/>
      <c r="AC83" s="186"/>
      <c r="AD83" s="186"/>
      <c r="AE83" s="186"/>
      <c r="AF83" s="186"/>
      <c r="AG83" s="186"/>
      <c r="AH83" s="187"/>
      <c r="AI83" s="354"/>
      <c r="AJ83" s="354"/>
      <c r="AK83" s="356"/>
    </row>
    <row r="84" spans="1:37" ht="14.25" customHeight="1">
      <c r="A84" s="353"/>
      <c r="B84" s="354"/>
      <c r="C84" s="354"/>
      <c r="D84" s="181"/>
      <c r="E84" s="182"/>
      <c r="F84" s="182"/>
      <c r="G84" s="182"/>
      <c r="H84" s="183"/>
      <c r="I84" s="182"/>
      <c r="J84" s="182"/>
      <c r="K84" s="184"/>
      <c r="L84" s="182"/>
      <c r="M84" s="182"/>
      <c r="N84" s="182"/>
      <c r="O84" s="184"/>
      <c r="P84" s="185" t="s">
        <v>1143</v>
      </c>
      <c r="Q84" s="186"/>
      <c r="R84" s="186"/>
      <c r="S84" s="186"/>
      <c r="T84" s="186"/>
      <c r="U84" s="186"/>
      <c r="V84" s="186"/>
      <c r="W84" s="186"/>
      <c r="X84" s="186"/>
      <c r="Y84" s="186"/>
      <c r="Z84" s="186"/>
      <c r="AA84" s="186"/>
      <c r="AB84" s="186"/>
      <c r="AC84" s="186"/>
      <c r="AD84" s="186"/>
      <c r="AE84" s="186"/>
      <c r="AF84" s="186"/>
      <c r="AG84" s="186"/>
      <c r="AH84" s="187"/>
      <c r="AI84" s="354"/>
      <c r="AJ84" s="354"/>
      <c r="AK84" s="356"/>
    </row>
    <row r="85" spans="1:37" ht="14.25" customHeight="1">
      <c r="A85" s="353"/>
      <c r="B85" s="354"/>
      <c r="C85" s="354"/>
      <c r="D85" s="181"/>
      <c r="E85" s="182"/>
      <c r="F85" s="182"/>
      <c r="G85" s="182"/>
      <c r="H85" s="183"/>
      <c r="I85" s="182"/>
      <c r="J85" s="182"/>
      <c r="K85" s="184"/>
      <c r="L85" s="182"/>
      <c r="M85" s="182"/>
      <c r="N85" s="182"/>
      <c r="O85" s="184"/>
      <c r="P85" s="185" t="s">
        <v>1144</v>
      </c>
      <c r="Q85" s="186"/>
      <c r="R85" s="186"/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7"/>
      <c r="AI85" s="354"/>
      <c r="AJ85" s="354"/>
      <c r="AK85" s="356"/>
    </row>
    <row r="86" spans="1:37" ht="14.25" customHeight="1">
      <c r="A86" s="353"/>
      <c r="B86" s="354"/>
      <c r="C86" s="354"/>
      <c r="D86" s="181"/>
      <c r="E86" s="182"/>
      <c r="F86" s="182"/>
      <c r="G86" s="182"/>
      <c r="H86" s="183"/>
      <c r="I86" s="182"/>
      <c r="J86" s="182"/>
      <c r="K86" s="184"/>
      <c r="L86" s="182"/>
      <c r="M86" s="182"/>
      <c r="N86" s="182"/>
      <c r="O86" s="184"/>
      <c r="P86" s="185" t="s">
        <v>1145</v>
      </c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7"/>
      <c r="AI86" s="354"/>
      <c r="AJ86" s="354"/>
      <c r="AK86" s="356"/>
    </row>
    <row r="87" spans="1:37" ht="14.25" customHeight="1">
      <c r="A87" s="353"/>
      <c r="B87" s="354"/>
      <c r="C87" s="354"/>
      <c r="D87" s="181"/>
      <c r="E87" s="182"/>
      <c r="F87" s="182"/>
      <c r="G87" s="182"/>
      <c r="H87" s="183"/>
      <c r="I87" s="182"/>
      <c r="J87" s="182"/>
      <c r="K87" s="184"/>
      <c r="L87" s="182"/>
      <c r="M87" s="182"/>
      <c r="N87" s="182"/>
      <c r="O87" s="184"/>
      <c r="P87" s="185" t="s">
        <v>1146</v>
      </c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7"/>
      <c r="AI87" s="354"/>
      <c r="AJ87" s="354"/>
      <c r="AK87" s="356"/>
    </row>
    <row r="88" spans="1:37" ht="14.25" customHeight="1">
      <c r="A88" s="353"/>
      <c r="B88" s="354"/>
      <c r="C88" s="354"/>
      <c r="D88" s="651" t="s">
        <v>1148</v>
      </c>
      <c r="E88" s="651"/>
      <c r="F88" s="651"/>
      <c r="G88" s="651"/>
      <c r="H88" s="652">
        <v>43991</v>
      </c>
      <c r="I88" s="651"/>
      <c r="J88" s="651"/>
      <c r="K88" s="651"/>
      <c r="L88" s="651" t="s">
        <v>840</v>
      </c>
      <c r="M88" s="651"/>
      <c r="N88" s="651"/>
      <c r="O88" s="651"/>
      <c r="P88" s="704" t="s">
        <v>1149</v>
      </c>
      <c r="Q88" s="705"/>
      <c r="R88" s="705"/>
      <c r="S88" s="705"/>
      <c r="T88" s="705"/>
      <c r="U88" s="705"/>
      <c r="V88" s="705"/>
      <c r="W88" s="705"/>
      <c r="X88" s="705"/>
      <c r="Y88" s="705"/>
      <c r="Z88" s="705"/>
      <c r="AA88" s="705"/>
      <c r="AB88" s="705"/>
      <c r="AC88" s="705"/>
      <c r="AD88" s="705"/>
      <c r="AE88" s="705"/>
      <c r="AF88" s="705"/>
      <c r="AG88" s="705"/>
      <c r="AH88" s="706"/>
      <c r="AI88" s="354"/>
      <c r="AJ88" s="354"/>
      <c r="AK88" s="356"/>
    </row>
    <row r="89" spans="1:37" ht="14.25" customHeight="1">
      <c r="A89" s="353"/>
      <c r="B89" s="354"/>
      <c r="C89" s="354"/>
      <c r="D89" s="629" t="s">
        <v>1179</v>
      </c>
      <c r="E89" s="629"/>
      <c r="F89" s="629"/>
      <c r="G89" s="629"/>
      <c r="H89" s="630">
        <v>44005</v>
      </c>
      <c r="I89" s="629"/>
      <c r="J89" s="629"/>
      <c r="K89" s="629"/>
      <c r="L89" s="629" t="s">
        <v>840</v>
      </c>
      <c r="M89" s="629"/>
      <c r="N89" s="629"/>
      <c r="O89" s="629"/>
      <c r="P89" s="631" t="s">
        <v>1180</v>
      </c>
      <c r="Q89" s="632"/>
      <c r="R89" s="632"/>
      <c r="S89" s="632"/>
      <c r="T89" s="632"/>
      <c r="U89" s="632"/>
      <c r="V89" s="632"/>
      <c r="W89" s="632"/>
      <c r="X89" s="632"/>
      <c r="Y89" s="632"/>
      <c r="Z89" s="632"/>
      <c r="AA89" s="632"/>
      <c r="AB89" s="632"/>
      <c r="AC89" s="632"/>
      <c r="AD89" s="632"/>
      <c r="AE89" s="632"/>
      <c r="AF89" s="632"/>
      <c r="AG89" s="632"/>
      <c r="AH89" s="633"/>
      <c r="AI89" s="354"/>
      <c r="AJ89" s="354"/>
      <c r="AK89" s="356"/>
    </row>
    <row r="90" spans="1:37" ht="14.25" customHeight="1">
      <c r="A90" s="353"/>
      <c r="B90" s="354"/>
      <c r="C90" s="354"/>
      <c r="D90" s="387"/>
      <c r="E90" s="388"/>
      <c r="F90" s="388"/>
      <c r="G90" s="388"/>
      <c r="H90" s="389"/>
      <c r="I90" s="388"/>
      <c r="J90" s="388"/>
      <c r="K90" s="390"/>
      <c r="L90" s="388"/>
      <c r="M90" s="388"/>
      <c r="N90" s="388"/>
      <c r="O90" s="390"/>
      <c r="P90" s="391" t="s">
        <v>1181</v>
      </c>
      <c r="Q90" s="392"/>
      <c r="R90" s="392"/>
      <c r="S90" s="392"/>
      <c r="T90" s="392"/>
      <c r="U90" s="392"/>
      <c r="V90" s="392"/>
      <c r="W90" s="392"/>
      <c r="X90" s="392"/>
      <c r="Y90" s="392"/>
      <c r="Z90" s="392"/>
      <c r="AA90" s="392"/>
      <c r="AB90" s="392"/>
      <c r="AC90" s="392"/>
      <c r="AD90" s="392"/>
      <c r="AE90" s="392"/>
      <c r="AF90" s="392"/>
      <c r="AG90" s="392"/>
      <c r="AH90" s="393"/>
      <c r="AI90" s="354"/>
      <c r="AJ90" s="354"/>
      <c r="AK90" s="356"/>
    </row>
    <row r="91" spans="1:37" ht="14.25" customHeight="1">
      <c r="A91" s="353"/>
      <c r="B91" s="354"/>
      <c r="C91" s="354"/>
      <c r="D91" s="181"/>
      <c r="E91" s="182"/>
      <c r="F91" s="182"/>
      <c r="G91" s="182"/>
      <c r="H91" s="183"/>
      <c r="I91" s="182"/>
      <c r="J91" s="182"/>
      <c r="K91" s="184"/>
      <c r="L91" s="182"/>
      <c r="M91" s="182"/>
      <c r="N91" s="182"/>
      <c r="O91" s="184"/>
      <c r="P91" s="185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86"/>
      <c r="AD91" s="186"/>
      <c r="AE91" s="186"/>
      <c r="AF91" s="186"/>
      <c r="AG91" s="186"/>
      <c r="AH91" s="187"/>
      <c r="AI91" s="354"/>
      <c r="AJ91" s="354"/>
      <c r="AK91" s="356"/>
    </row>
    <row r="92" spans="1:37" ht="14.25" customHeight="1">
      <c r="A92" s="353"/>
      <c r="B92" s="354"/>
      <c r="C92" s="354"/>
      <c r="D92" s="181"/>
      <c r="E92" s="182"/>
      <c r="F92" s="182"/>
      <c r="G92" s="182"/>
      <c r="H92" s="183"/>
      <c r="I92" s="182"/>
      <c r="J92" s="182"/>
      <c r="K92" s="184"/>
      <c r="L92" s="182"/>
      <c r="M92" s="182"/>
      <c r="N92" s="182"/>
      <c r="O92" s="184"/>
      <c r="P92" s="185"/>
      <c r="Q92" s="186"/>
      <c r="R92" s="186"/>
      <c r="S92" s="186"/>
      <c r="T92" s="186"/>
      <c r="U92" s="186"/>
      <c r="V92" s="186"/>
      <c r="W92" s="186"/>
      <c r="X92" s="186"/>
      <c r="Y92" s="186"/>
      <c r="Z92" s="186"/>
      <c r="AA92" s="186"/>
      <c r="AB92" s="186"/>
      <c r="AC92" s="186"/>
      <c r="AD92" s="186"/>
      <c r="AE92" s="186"/>
      <c r="AF92" s="186"/>
      <c r="AG92" s="186"/>
      <c r="AH92" s="187"/>
      <c r="AI92" s="354"/>
      <c r="AJ92" s="354"/>
      <c r="AK92" s="356"/>
    </row>
    <row r="93" spans="1:37" ht="14.25" customHeight="1">
      <c r="A93" s="353"/>
      <c r="B93" s="354"/>
      <c r="C93" s="354"/>
      <c r="D93" s="692"/>
      <c r="E93" s="692"/>
      <c r="F93" s="692"/>
      <c r="G93" s="692"/>
      <c r="H93" s="693"/>
      <c r="I93" s="692"/>
      <c r="J93" s="692"/>
      <c r="K93" s="692"/>
      <c r="L93" s="692"/>
      <c r="M93" s="692"/>
      <c r="N93" s="692"/>
      <c r="O93" s="692"/>
      <c r="P93" s="689"/>
      <c r="Q93" s="690"/>
      <c r="R93" s="690"/>
      <c r="S93" s="690"/>
      <c r="T93" s="690"/>
      <c r="U93" s="690"/>
      <c r="V93" s="690"/>
      <c r="W93" s="690"/>
      <c r="X93" s="690"/>
      <c r="Y93" s="690"/>
      <c r="Z93" s="690"/>
      <c r="AA93" s="690"/>
      <c r="AB93" s="690"/>
      <c r="AC93" s="690"/>
      <c r="AD93" s="690"/>
      <c r="AE93" s="690"/>
      <c r="AF93" s="690"/>
      <c r="AG93" s="690"/>
      <c r="AH93" s="691"/>
      <c r="AI93" s="354"/>
      <c r="AJ93" s="354"/>
      <c r="AK93" s="356"/>
    </row>
    <row r="94" spans="1:37" s="384" customFormat="1" ht="14.25" customHeight="1">
      <c r="A94" s="353"/>
      <c r="B94" s="354"/>
      <c r="C94" s="354"/>
      <c r="D94" s="629" t="s">
        <v>1260</v>
      </c>
      <c r="E94" s="629"/>
      <c r="F94" s="629"/>
      <c r="G94" s="629"/>
      <c r="H94" s="630">
        <v>44054</v>
      </c>
      <c r="I94" s="629"/>
      <c r="J94" s="629"/>
      <c r="K94" s="629"/>
      <c r="L94" s="629" t="s">
        <v>1191</v>
      </c>
      <c r="M94" s="629"/>
      <c r="N94" s="629"/>
      <c r="O94" s="629"/>
      <c r="P94" s="631" t="s">
        <v>1192</v>
      </c>
      <c r="Q94" s="632"/>
      <c r="R94" s="632"/>
      <c r="S94" s="632"/>
      <c r="T94" s="632"/>
      <c r="U94" s="632"/>
      <c r="V94" s="632"/>
      <c r="W94" s="632"/>
      <c r="X94" s="632"/>
      <c r="Y94" s="632"/>
      <c r="Z94" s="632"/>
      <c r="AA94" s="632"/>
      <c r="AB94" s="632"/>
      <c r="AC94" s="632"/>
      <c r="AD94" s="632"/>
      <c r="AE94" s="632"/>
      <c r="AF94" s="632"/>
      <c r="AG94" s="632"/>
      <c r="AH94" s="633"/>
      <c r="AI94" s="354"/>
      <c r="AJ94" s="354"/>
      <c r="AK94" s="356"/>
    </row>
    <row r="95" spans="1:37" s="384" customFormat="1" ht="14.25" customHeight="1">
      <c r="A95" s="353"/>
      <c r="B95" s="354"/>
      <c r="C95" s="354"/>
      <c r="D95" s="387"/>
      <c r="E95" s="388"/>
      <c r="F95" s="388"/>
      <c r="G95" s="388"/>
      <c r="H95" s="389"/>
      <c r="I95" s="388"/>
      <c r="J95" s="388"/>
      <c r="K95" s="390"/>
      <c r="L95" s="388"/>
      <c r="M95" s="388"/>
      <c r="N95" s="388"/>
      <c r="O95" s="390"/>
      <c r="P95" s="391" t="s">
        <v>1193</v>
      </c>
      <c r="Q95" s="392"/>
      <c r="R95" s="392"/>
      <c r="S95" s="392"/>
      <c r="T95" s="392"/>
      <c r="U95" s="392"/>
      <c r="V95" s="392"/>
      <c r="W95" s="392"/>
      <c r="X95" s="392"/>
      <c r="Y95" s="392"/>
      <c r="Z95" s="392"/>
      <c r="AA95" s="392"/>
      <c r="AB95" s="392"/>
      <c r="AC95" s="392"/>
      <c r="AD95" s="392"/>
      <c r="AE95" s="392"/>
      <c r="AF95" s="392"/>
      <c r="AG95" s="392"/>
      <c r="AH95" s="393"/>
      <c r="AI95" s="354"/>
      <c r="AJ95" s="354"/>
      <c r="AK95" s="356"/>
    </row>
    <row r="96" spans="1:37" s="384" customFormat="1" ht="14.25" customHeight="1">
      <c r="A96" s="353"/>
      <c r="B96" s="354"/>
      <c r="C96" s="354"/>
      <c r="D96" s="387"/>
      <c r="E96" s="388"/>
      <c r="F96" s="388"/>
      <c r="G96" s="388"/>
      <c r="H96" s="389"/>
      <c r="I96" s="388"/>
      <c r="J96" s="388"/>
      <c r="K96" s="390"/>
      <c r="L96" s="388"/>
      <c r="M96" s="388"/>
      <c r="N96" s="388"/>
      <c r="O96" s="390"/>
      <c r="P96" s="391" t="s">
        <v>1194</v>
      </c>
      <c r="Q96" s="392"/>
      <c r="R96" s="392"/>
      <c r="S96" s="392"/>
      <c r="T96" s="392"/>
      <c r="U96" s="392"/>
      <c r="V96" s="392"/>
      <c r="W96" s="392"/>
      <c r="X96" s="392"/>
      <c r="Y96" s="392"/>
      <c r="Z96" s="392"/>
      <c r="AA96" s="392"/>
      <c r="AB96" s="392"/>
      <c r="AC96" s="392"/>
      <c r="AD96" s="392"/>
      <c r="AE96" s="392"/>
      <c r="AF96" s="392"/>
      <c r="AG96" s="392"/>
      <c r="AH96" s="393"/>
      <c r="AI96" s="354"/>
      <c r="AJ96" s="354"/>
      <c r="AK96" s="356"/>
    </row>
    <row r="97" spans="1:37" s="384" customFormat="1" ht="14.25" customHeight="1">
      <c r="A97" s="353"/>
      <c r="B97" s="354"/>
      <c r="C97" s="354"/>
      <c r="D97" s="387"/>
      <c r="E97" s="388"/>
      <c r="F97" s="388"/>
      <c r="G97" s="388"/>
      <c r="H97" s="389"/>
      <c r="I97" s="388"/>
      <c r="J97" s="388"/>
      <c r="K97" s="390"/>
      <c r="L97" s="388"/>
      <c r="M97" s="388"/>
      <c r="N97" s="388"/>
      <c r="O97" s="390"/>
      <c r="P97" s="391" t="s">
        <v>1195</v>
      </c>
      <c r="Q97" s="392"/>
      <c r="R97" s="392"/>
      <c r="S97" s="392"/>
      <c r="T97" s="392"/>
      <c r="U97" s="392"/>
      <c r="V97" s="392"/>
      <c r="W97" s="392"/>
      <c r="X97" s="392"/>
      <c r="Y97" s="392"/>
      <c r="Z97" s="392"/>
      <c r="AA97" s="392"/>
      <c r="AB97" s="392"/>
      <c r="AC97" s="392"/>
      <c r="AD97" s="392"/>
      <c r="AE97" s="392"/>
      <c r="AF97" s="392"/>
      <c r="AG97" s="392"/>
      <c r="AH97" s="393"/>
      <c r="AI97" s="354"/>
      <c r="AJ97" s="354"/>
      <c r="AK97" s="356"/>
    </row>
    <row r="98" spans="1:37" s="384" customFormat="1" ht="14.25" customHeight="1">
      <c r="A98" s="353"/>
      <c r="B98" s="354"/>
      <c r="C98" s="354"/>
      <c r="D98" s="387"/>
      <c r="E98" s="388"/>
      <c r="F98" s="388"/>
      <c r="G98" s="388"/>
      <c r="H98" s="389"/>
      <c r="I98" s="388"/>
      <c r="J98" s="388"/>
      <c r="K98" s="390"/>
      <c r="L98" s="388"/>
      <c r="M98" s="388"/>
      <c r="N98" s="388"/>
      <c r="O98" s="390"/>
      <c r="P98" s="391" t="s">
        <v>1196</v>
      </c>
      <c r="Q98" s="392"/>
      <c r="R98" s="392"/>
      <c r="S98" s="392"/>
      <c r="T98" s="392"/>
      <c r="U98" s="392"/>
      <c r="V98" s="392"/>
      <c r="W98" s="392"/>
      <c r="X98" s="392"/>
      <c r="Y98" s="392"/>
      <c r="Z98" s="392"/>
      <c r="AA98" s="392"/>
      <c r="AB98" s="392"/>
      <c r="AC98" s="392"/>
      <c r="AD98" s="392"/>
      <c r="AE98" s="392"/>
      <c r="AF98" s="392"/>
      <c r="AG98" s="392"/>
      <c r="AH98" s="393"/>
      <c r="AI98" s="354"/>
      <c r="AJ98" s="354"/>
      <c r="AK98" s="356"/>
    </row>
    <row r="99" spans="1:37" s="384" customFormat="1" ht="14.25" customHeight="1">
      <c r="A99" s="353"/>
      <c r="B99" s="354"/>
      <c r="C99" s="354"/>
      <c r="D99" s="699"/>
      <c r="E99" s="699"/>
      <c r="F99" s="699"/>
      <c r="G99" s="699"/>
      <c r="H99" s="700"/>
      <c r="I99" s="699"/>
      <c r="J99" s="699"/>
      <c r="K99" s="699"/>
      <c r="L99" s="699"/>
      <c r="M99" s="699"/>
      <c r="N99" s="699"/>
      <c r="O99" s="699"/>
      <c r="P99" s="701"/>
      <c r="Q99" s="702"/>
      <c r="R99" s="702"/>
      <c r="S99" s="702"/>
      <c r="T99" s="702"/>
      <c r="U99" s="702"/>
      <c r="V99" s="702"/>
      <c r="W99" s="702"/>
      <c r="X99" s="702"/>
      <c r="Y99" s="702"/>
      <c r="Z99" s="702"/>
      <c r="AA99" s="702"/>
      <c r="AB99" s="702"/>
      <c r="AC99" s="702"/>
      <c r="AD99" s="702"/>
      <c r="AE99" s="702"/>
      <c r="AF99" s="702"/>
      <c r="AG99" s="702"/>
      <c r="AH99" s="703"/>
      <c r="AI99" s="354"/>
      <c r="AJ99" s="354"/>
      <c r="AK99" s="356"/>
    </row>
    <row r="100" spans="1:37" s="385" customFormat="1" ht="14.25" customHeight="1">
      <c r="A100" s="353"/>
      <c r="B100" s="354"/>
      <c r="C100" s="354"/>
      <c r="D100" s="629" t="s">
        <v>1261</v>
      </c>
      <c r="E100" s="629"/>
      <c r="F100" s="629"/>
      <c r="G100" s="629"/>
      <c r="H100" s="630">
        <v>44089</v>
      </c>
      <c r="I100" s="629"/>
      <c r="J100" s="629"/>
      <c r="K100" s="629"/>
      <c r="L100" s="629" t="s">
        <v>840</v>
      </c>
      <c r="M100" s="629"/>
      <c r="N100" s="629"/>
      <c r="O100" s="629"/>
      <c r="P100" s="631" t="s">
        <v>1262</v>
      </c>
      <c r="Q100" s="632"/>
      <c r="R100" s="632"/>
      <c r="S100" s="632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3"/>
      <c r="AI100" s="354"/>
      <c r="AJ100" s="354"/>
      <c r="AK100" s="356"/>
    </row>
    <row r="101" spans="1:37" s="385" customFormat="1" ht="14.25" customHeight="1">
      <c r="A101" s="353"/>
      <c r="B101" s="354"/>
      <c r="C101" s="354"/>
      <c r="D101" s="387"/>
      <c r="E101" s="388"/>
      <c r="F101" s="388"/>
      <c r="G101" s="388"/>
      <c r="H101" s="389"/>
      <c r="I101" s="388"/>
      <c r="J101" s="388"/>
      <c r="K101" s="390"/>
      <c r="L101" s="388"/>
      <c r="M101" s="388"/>
      <c r="N101" s="388"/>
      <c r="O101" s="390"/>
      <c r="P101" s="391" t="s">
        <v>1268</v>
      </c>
      <c r="Q101" s="392"/>
      <c r="R101" s="392"/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3"/>
      <c r="AI101" s="354"/>
      <c r="AJ101" s="354"/>
      <c r="AK101" s="356"/>
    </row>
    <row r="102" spans="1:37" s="385" customFormat="1" ht="14.25" customHeight="1">
      <c r="A102" s="353"/>
      <c r="B102" s="354"/>
      <c r="C102" s="354"/>
      <c r="D102" s="387"/>
      <c r="E102" s="388"/>
      <c r="F102" s="388"/>
      <c r="G102" s="388"/>
      <c r="H102" s="389"/>
      <c r="I102" s="388"/>
      <c r="J102" s="388"/>
      <c r="K102" s="390"/>
      <c r="L102" s="388"/>
      <c r="M102" s="388"/>
      <c r="N102" s="388"/>
      <c r="O102" s="390"/>
      <c r="P102" s="391" t="s">
        <v>1142</v>
      </c>
      <c r="Q102" s="392"/>
      <c r="R102" s="392"/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3"/>
      <c r="AI102" s="354"/>
      <c r="AJ102" s="354"/>
      <c r="AK102" s="356"/>
    </row>
    <row r="103" spans="1:37" s="385" customFormat="1" ht="14.25" customHeight="1">
      <c r="A103" s="353"/>
      <c r="B103" s="354"/>
      <c r="C103" s="354"/>
      <c r="D103" s="387"/>
      <c r="E103" s="388"/>
      <c r="F103" s="388"/>
      <c r="G103" s="388"/>
      <c r="H103" s="389"/>
      <c r="I103" s="388"/>
      <c r="J103" s="388"/>
      <c r="K103" s="390"/>
      <c r="L103" s="388"/>
      <c r="M103" s="388"/>
      <c r="N103" s="388"/>
      <c r="O103" s="390"/>
      <c r="P103" s="391" t="s">
        <v>1265</v>
      </c>
      <c r="Q103" s="392"/>
      <c r="R103" s="392"/>
      <c r="S103" s="392"/>
      <c r="T103" s="392"/>
      <c r="U103" s="392"/>
      <c r="V103" s="392"/>
      <c r="W103" s="392"/>
      <c r="X103" s="392"/>
      <c r="Y103" s="392"/>
      <c r="Z103" s="392"/>
      <c r="AA103" s="392"/>
      <c r="AB103" s="392"/>
      <c r="AC103" s="392"/>
      <c r="AD103" s="392"/>
      <c r="AE103" s="392"/>
      <c r="AF103" s="392"/>
      <c r="AG103" s="392"/>
      <c r="AH103" s="393"/>
      <c r="AI103" s="354"/>
      <c r="AJ103" s="354"/>
      <c r="AK103" s="356"/>
    </row>
    <row r="104" spans="1:37" s="385" customFormat="1" ht="14.25" customHeight="1">
      <c r="A104" s="353"/>
      <c r="B104" s="354"/>
      <c r="C104" s="354"/>
      <c r="D104" s="387"/>
      <c r="E104" s="388"/>
      <c r="F104" s="388"/>
      <c r="G104" s="388"/>
      <c r="H104" s="389"/>
      <c r="I104" s="388"/>
      <c r="J104" s="388"/>
      <c r="K104" s="390"/>
      <c r="L104" s="388"/>
      <c r="M104" s="388"/>
      <c r="N104" s="388"/>
      <c r="O104" s="390"/>
      <c r="P104" s="391" t="s">
        <v>1266</v>
      </c>
      <c r="Q104" s="392"/>
      <c r="R104" s="392"/>
      <c r="S104" s="392"/>
      <c r="T104" s="392"/>
      <c r="U104" s="392"/>
      <c r="V104" s="392"/>
      <c r="W104" s="392"/>
      <c r="X104" s="392"/>
      <c r="Y104" s="392"/>
      <c r="Z104" s="392"/>
      <c r="AA104" s="392"/>
      <c r="AB104" s="392"/>
      <c r="AC104" s="392"/>
      <c r="AD104" s="392"/>
      <c r="AE104" s="392"/>
      <c r="AF104" s="392"/>
      <c r="AG104" s="392"/>
      <c r="AH104" s="393"/>
      <c r="AI104" s="354"/>
      <c r="AJ104" s="354"/>
      <c r="AK104" s="356"/>
    </row>
    <row r="105" spans="1:37" s="385" customFormat="1" ht="14.25" customHeight="1">
      <c r="A105" s="353"/>
      <c r="B105" s="354"/>
      <c r="C105" s="354"/>
      <c r="D105" s="694"/>
      <c r="E105" s="694"/>
      <c r="F105" s="694"/>
      <c r="G105" s="694"/>
      <c r="H105" s="695"/>
      <c r="I105" s="694"/>
      <c r="J105" s="694"/>
      <c r="K105" s="694"/>
      <c r="L105" s="694"/>
      <c r="M105" s="694"/>
      <c r="N105" s="694"/>
      <c r="O105" s="694"/>
      <c r="P105" s="696"/>
      <c r="Q105" s="697"/>
      <c r="R105" s="697"/>
      <c r="S105" s="697"/>
      <c r="T105" s="697"/>
      <c r="U105" s="697"/>
      <c r="V105" s="697"/>
      <c r="W105" s="697"/>
      <c r="X105" s="697"/>
      <c r="Y105" s="697"/>
      <c r="Z105" s="697"/>
      <c r="AA105" s="697"/>
      <c r="AB105" s="697"/>
      <c r="AC105" s="697"/>
      <c r="AD105" s="697"/>
      <c r="AE105" s="697"/>
      <c r="AF105" s="697"/>
      <c r="AG105" s="697"/>
      <c r="AH105" s="698"/>
      <c r="AI105" s="354"/>
      <c r="AJ105" s="354"/>
      <c r="AK105" s="356"/>
    </row>
    <row r="106" spans="1:37" s="507" customFormat="1" ht="14.25" customHeight="1">
      <c r="A106" s="353"/>
      <c r="B106" s="354"/>
      <c r="C106" s="354"/>
      <c r="D106" s="629" t="s">
        <v>1270</v>
      </c>
      <c r="E106" s="629"/>
      <c r="F106" s="629"/>
      <c r="G106" s="629"/>
      <c r="H106" s="630">
        <v>44307</v>
      </c>
      <c r="I106" s="629"/>
      <c r="J106" s="629"/>
      <c r="K106" s="629"/>
      <c r="L106" s="629" t="s">
        <v>840</v>
      </c>
      <c r="M106" s="629"/>
      <c r="N106" s="629"/>
      <c r="O106" s="629"/>
      <c r="P106" s="631" t="s">
        <v>250</v>
      </c>
      <c r="Q106" s="632"/>
      <c r="R106" s="632"/>
      <c r="S106" s="632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3"/>
      <c r="AI106" s="354"/>
      <c r="AJ106" s="354"/>
      <c r="AK106" s="356"/>
    </row>
    <row r="107" spans="1:37" s="507" customFormat="1" ht="14.25" customHeight="1">
      <c r="A107" s="353"/>
      <c r="B107" s="354"/>
      <c r="C107" s="354"/>
      <c r="D107" s="387"/>
      <c r="E107" s="388"/>
      <c r="F107" s="388"/>
      <c r="G107" s="388"/>
      <c r="H107" s="389"/>
      <c r="I107" s="388"/>
      <c r="J107" s="388"/>
      <c r="K107" s="390"/>
      <c r="L107" s="388"/>
      <c r="M107" s="388"/>
      <c r="N107" s="388"/>
      <c r="O107" s="390"/>
      <c r="P107" s="391" t="s">
        <v>1275</v>
      </c>
      <c r="Q107" s="392"/>
      <c r="R107" s="392"/>
      <c r="S107" s="392"/>
      <c r="T107" s="392"/>
      <c r="U107" s="392"/>
      <c r="V107" s="392"/>
      <c r="W107" s="392"/>
      <c r="X107" s="392"/>
      <c r="Y107" s="392"/>
      <c r="Z107" s="392"/>
      <c r="AA107" s="392"/>
      <c r="AB107" s="392"/>
      <c r="AC107" s="392"/>
      <c r="AD107" s="392"/>
      <c r="AE107" s="392"/>
      <c r="AF107" s="392"/>
      <c r="AG107" s="392"/>
      <c r="AH107" s="393"/>
      <c r="AI107" s="354"/>
      <c r="AJ107" s="354"/>
      <c r="AK107" s="356"/>
    </row>
    <row r="108" spans="1:37" s="507" customFormat="1" ht="14.25" customHeight="1">
      <c r="A108" s="353"/>
      <c r="B108" s="354"/>
      <c r="C108" s="354"/>
      <c r="D108" s="387"/>
      <c r="E108" s="388"/>
      <c r="F108" s="388"/>
      <c r="G108" s="388"/>
      <c r="H108" s="389"/>
      <c r="I108" s="388"/>
      <c r="J108" s="388"/>
      <c r="K108" s="390"/>
      <c r="L108" s="388"/>
      <c r="M108" s="388"/>
      <c r="N108" s="388"/>
      <c r="O108" s="390"/>
      <c r="P108" s="391" t="s">
        <v>1271</v>
      </c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  <c r="AG108" s="392"/>
      <c r="AH108" s="393"/>
      <c r="AI108" s="354"/>
      <c r="AJ108" s="354"/>
      <c r="AK108" s="356"/>
    </row>
    <row r="109" spans="1:37" s="507" customFormat="1" ht="14.25" customHeight="1">
      <c r="A109" s="353"/>
      <c r="B109" s="354"/>
      <c r="C109" s="354"/>
      <c r="D109" s="387"/>
      <c r="E109" s="388"/>
      <c r="F109" s="388"/>
      <c r="G109" s="388"/>
      <c r="H109" s="389"/>
      <c r="I109" s="388"/>
      <c r="J109" s="388"/>
      <c r="K109" s="390"/>
      <c r="L109" s="388"/>
      <c r="M109" s="388"/>
      <c r="N109" s="388"/>
      <c r="O109" s="390"/>
      <c r="P109" s="391" t="s">
        <v>1272</v>
      </c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  <c r="AG109" s="392"/>
      <c r="AH109" s="393"/>
      <c r="AI109" s="354"/>
      <c r="AJ109" s="354"/>
      <c r="AK109" s="356"/>
    </row>
    <row r="110" spans="1:37" s="508" customFormat="1" ht="14.25" customHeight="1">
      <c r="A110" s="353"/>
      <c r="B110" s="354"/>
      <c r="C110" s="354"/>
      <c r="D110" s="387"/>
      <c r="E110" s="388"/>
      <c r="F110" s="388"/>
      <c r="G110" s="388"/>
      <c r="H110" s="389"/>
      <c r="I110" s="388"/>
      <c r="J110" s="388"/>
      <c r="K110" s="390"/>
      <c r="L110" s="388"/>
      <c r="M110" s="388"/>
      <c r="N110" s="388"/>
      <c r="O110" s="390"/>
      <c r="P110" s="391" t="s">
        <v>1280</v>
      </c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  <c r="AG110" s="392"/>
      <c r="AH110" s="393"/>
      <c r="AI110" s="354"/>
      <c r="AJ110" s="354"/>
      <c r="AK110" s="356"/>
    </row>
    <row r="111" spans="1:37" s="507" customFormat="1" ht="14.25" customHeight="1">
      <c r="A111" s="353"/>
      <c r="B111" s="354"/>
      <c r="C111" s="354"/>
      <c r="D111" s="694"/>
      <c r="E111" s="694"/>
      <c r="F111" s="694"/>
      <c r="G111" s="694"/>
      <c r="H111" s="695"/>
      <c r="I111" s="694"/>
      <c r="J111" s="694"/>
      <c r="K111" s="694"/>
      <c r="L111" s="694"/>
      <c r="M111" s="694"/>
      <c r="N111" s="694"/>
      <c r="O111" s="694"/>
      <c r="P111" s="696"/>
      <c r="Q111" s="697"/>
      <c r="R111" s="697"/>
      <c r="S111" s="697"/>
      <c r="T111" s="697"/>
      <c r="U111" s="697"/>
      <c r="V111" s="697"/>
      <c r="W111" s="697"/>
      <c r="X111" s="697"/>
      <c r="Y111" s="697"/>
      <c r="Z111" s="697"/>
      <c r="AA111" s="697"/>
      <c r="AB111" s="697"/>
      <c r="AC111" s="697"/>
      <c r="AD111" s="697"/>
      <c r="AE111" s="697"/>
      <c r="AF111" s="697"/>
      <c r="AG111" s="697"/>
      <c r="AH111" s="698"/>
      <c r="AI111" s="354"/>
      <c r="AJ111" s="354"/>
      <c r="AK111" s="356"/>
    </row>
    <row r="112" spans="1:37" s="530" customFormat="1" ht="14.25" customHeight="1">
      <c r="A112" s="353"/>
      <c r="B112" s="354"/>
      <c r="C112" s="354"/>
      <c r="D112" s="629" t="s">
        <v>1290</v>
      </c>
      <c r="E112" s="629"/>
      <c r="F112" s="629"/>
      <c r="G112" s="629"/>
      <c r="H112" s="630">
        <v>44355</v>
      </c>
      <c r="I112" s="629"/>
      <c r="J112" s="629"/>
      <c r="K112" s="629"/>
      <c r="L112" s="629" t="s">
        <v>840</v>
      </c>
      <c r="M112" s="629"/>
      <c r="N112" s="629"/>
      <c r="O112" s="629"/>
      <c r="P112" s="631" t="s">
        <v>1292</v>
      </c>
      <c r="Q112" s="632"/>
      <c r="R112" s="632"/>
      <c r="S112" s="632"/>
      <c r="T112" s="632"/>
      <c r="U112" s="632"/>
      <c r="V112" s="632"/>
      <c r="W112" s="632"/>
      <c r="X112" s="632"/>
      <c r="Y112" s="632"/>
      <c r="Z112" s="632"/>
      <c r="AA112" s="632"/>
      <c r="AB112" s="632"/>
      <c r="AC112" s="632"/>
      <c r="AD112" s="632"/>
      <c r="AE112" s="632"/>
      <c r="AF112" s="632"/>
      <c r="AG112" s="632"/>
      <c r="AH112" s="633"/>
      <c r="AI112" s="354"/>
      <c r="AJ112" s="354"/>
      <c r="AK112" s="356"/>
    </row>
    <row r="113" spans="1:37" s="530" customFormat="1" ht="14.25" customHeight="1">
      <c r="A113" s="353"/>
      <c r="B113" s="354"/>
      <c r="C113" s="354"/>
      <c r="D113" s="387"/>
      <c r="E113" s="388"/>
      <c r="F113" s="388"/>
      <c r="G113" s="388"/>
      <c r="H113" s="389"/>
      <c r="I113" s="388"/>
      <c r="J113" s="388"/>
      <c r="K113" s="390"/>
      <c r="L113" s="388"/>
      <c r="M113" s="388"/>
      <c r="N113" s="388"/>
      <c r="O113" s="390"/>
      <c r="P113" s="391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  <c r="AG113" s="392"/>
      <c r="AH113" s="393"/>
      <c r="AI113" s="354"/>
      <c r="AJ113" s="354"/>
      <c r="AK113" s="356"/>
    </row>
    <row r="114" spans="1:37" s="530" customFormat="1" ht="14.25" customHeight="1">
      <c r="A114" s="353"/>
      <c r="B114" s="354"/>
      <c r="C114" s="354"/>
      <c r="D114" s="694"/>
      <c r="E114" s="694"/>
      <c r="F114" s="694"/>
      <c r="G114" s="694"/>
      <c r="H114" s="695"/>
      <c r="I114" s="694"/>
      <c r="J114" s="694"/>
      <c r="K114" s="694"/>
      <c r="L114" s="694"/>
      <c r="M114" s="694"/>
      <c r="N114" s="694"/>
      <c r="O114" s="694"/>
      <c r="P114" s="696"/>
      <c r="Q114" s="697"/>
      <c r="R114" s="697"/>
      <c r="S114" s="697"/>
      <c r="T114" s="697"/>
      <c r="U114" s="697"/>
      <c r="V114" s="697"/>
      <c r="W114" s="697"/>
      <c r="X114" s="697"/>
      <c r="Y114" s="697"/>
      <c r="Z114" s="697"/>
      <c r="AA114" s="697"/>
      <c r="AB114" s="697"/>
      <c r="AC114" s="697"/>
      <c r="AD114" s="697"/>
      <c r="AE114" s="697"/>
      <c r="AF114" s="697"/>
      <c r="AG114" s="697"/>
      <c r="AH114" s="698"/>
      <c r="AI114" s="354"/>
      <c r="AJ114" s="354"/>
      <c r="AK114" s="356"/>
    </row>
    <row r="115" spans="1:37" s="566" customFormat="1" ht="14.25" customHeight="1">
      <c r="A115" s="353"/>
      <c r="B115" s="354"/>
      <c r="C115" s="354"/>
      <c r="D115" s="629" t="s">
        <v>1327</v>
      </c>
      <c r="E115" s="629"/>
      <c r="F115" s="629"/>
      <c r="G115" s="629"/>
      <c r="H115" s="630">
        <v>44817</v>
      </c>
      <c r="I115" s="629"/>
      <c r="J115" s="629"/>
      <c r="K115" s="629"/>
      <c r="L115" s="629" t="s">
        <v>840</v>
      </c>
      <c r="M115" s="629"/>
      <c r="N115" s="629"/>
      <c r="O115" s="629"/>
      <c r="P115" s="631" t="s">
        <v>1328</v>
      </c>
      <c r="Q115" s="632"/>
      <c r="R115" s="632"/>
      <c r="S115" s="632"/>
      <c r="T115" s="632"/>
      <c r="U115" s="632"/>
      <c r="V115" s="632"/>
      <c r="W115" s="632"/>
      <c r="X115" s="632"/>
      <c r="Y115" s="632"/>
      <c r="Z115" s="632"/>
      <c r="AA115" s="632"/>
      <c r="AB115" s="632"/>
      <c r="AC115" s="632"/>
      <c r="AD115" s="632"/>
      <c r="AE115" s="632"/>
      <c r="AF115" s="632"/>
      <c r="AG115" s="632"/>
      <c r="AH115" s="633"/>
      <c r="AI115" s="354"/>
      <c r="AJ115" s="354"/>
      <c r="AK115" s="356"/>
    </row>
    <row r="116" spans="1:37" s="566" customFormat="1" ht="14.25" customHeight="1">
      <c r="A116" s="353"/>
      <c r="B116" s="354"/>
      <c r="C116" s="354"/>
      <c r="D116" s="387"/>
      <c r="E116" s="388"/>
      <c r="F116" s="388"/>
      <c r="G116" s="388"/>
      <c r="H116" s="389"/>
      <c r="I116" s="388"/>
      <c r="J116" s="388"/>
      <c r="K116" s="390"/>
      <c r="L116" s="388"/>
      <c r="M116" s="388"/>
      <c r="N116" s="388"/>
      <c r="O116" s="390"/>
      <c r="P116" s="391"/>
      <c r="Q116" s="392" t="s">
        <v>1324</v>
      </c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  <c r="AG116" s="392"/>
      <c r="AH116" s="393"/>
      <c r="AI116" s="354"/>
      <c r="AJ116" s="354"/>
      <c r="AK116" s="356"/>
    </row>
    <row r="117" spans="1:37" s="566" customFormat="1" ht="14.25" customHeight="1">
      <c r="A117" s="353"/>
      <c r="B117" s="354"/>
      <c r="C117" s="354"/>
      <c r="D117" s="387"/>
      <c r="E117" s="388"/>
      <c r="F117" s="388"/>
      <c r="G117" s="388"/>
      <c r="H117" s="389"/>
      <c r="I117" s="388"/>
      <c r="J117" s="388"/>
      <c r="K117" s="390"/>
      <c r="L117" s="388"/>
      <c r="M117" s="388"/>
      <c r="N117" s="388"/>
      <c r="O117" s="390"/>
      <c r="P117" s="391"/>
      <c r="Q117" s="392" t="s">
        <v>1325</v>
      </c>
      <c r="R117" s="392"/>
      <c r="S117" s="392"/>
      <c r="T117" s="392"/>
      <c r="U117" s="392"/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  <c r="AG117" s="392"/>
      <c r="AH117" s="393"/>
      <c r="AI117" s="354"/>
      <c r="AJ117" s="354"/>
      <c r="AK117" s="356"/>
    </row>
    <row r="118" spans="1:37" s="566" customFormat="1" ht="14.25" customHeight="1">
      <c r="A118" s="353"/>
      <c r="B118" s="354"/>
      <c r="C118" s="354"/>
      <c r="D118" s="387"/>
      <c r="E118" s="388"/>
      <c r="F118" s="388"/>
      <c r="G118" s="388"/>
      <c r="H118" s="389"/>
      <c r="I118" s="388"/>
      <c r="J118" s="388"/>
      <c r="K118" s="390"/>
      <c r="L118" s="388"/>
      <c r="M118" s="388"/>
      <c r="N118" s="388"/>
      <c r="O118" s="390"/>
      <c r="P118" s="391"/>
      <c r="Q118" s="392" t="s">
        <v>1326</v>
      </c>
      <c r="R118" s="392"/>
      <c r="S118" s="392"/>
      <c r="T118" s="392"/>
      <c r="U118" s="392"/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  <c r="AG118" s="392"/>
      <c r="AH118" s="393"/>
      <c r="AI118" s="354"/>
      <c r="AJ118" s="354"/>
      <c r="AK118" s="356"/>
    </row>
    <row r="119" spans="1:37" s="566" customFormat="1" ht="14.25" customHeight="1">
      <c r="A119" s="353"/>
      <c r="B119" s="354"/>
      <c r="C119" s="354"/>
      <c r="D119" s="387"/>
      <c r="E119" s="388"/>
      <c r="F119" s="388"/>
      <c r="G119" s="388"/>
      <c r="H119" s="389"/>
      <c r="I119" s="388"/>
      <c r="J119" s="388"/>
      <c r="K119" s="390"/>
      <c r="L119" s="388"/>
      <c r="M119" s="388"/>
      <c r="N119" s="388"/>
      <c r="O119" s="390"/>
      <c r="P119" s="391" t="s">
        <v>1329</v>
      </c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  <c r="AG119" s="392"/>
      <c r="AH119" s="393"/>
      <c r="AI119" s="354"/>
      <c r="AJ119" s="354"/>
      <c r="AK119" s="356"/>
    </row>
    <row r="120" spans="1:37" s="566" customFormat="1" ht="14.25" customHeight="1">
      <c r="A120" s="353"/>
      <c r="B120" s="354"/>
      <c r="C120" s="354"/>
      <c r="D120" s="387"/>
      <c r="E120" s="388"/>
      <c r="F120" s="388"/>
      <c r="G120" s="388"/>
      <c r="H120" s="389"/>
      <c r="I120" s="388"/>
      <c r="J120" s="388"/>
      <c r="K120" s="390"/>
      <c r="L120" s="388"/>
      <c r="M120" s="388"/>
      <c r="N120" s="388"/>
      <c r="O120" s="390"/>
      <c r="P120" s="391"/>
      <c r="Q120" s="392" t="s">
        <v>1330</v>
      </c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  <c r="AG120" s="392"/>
      <c r="AH120" s="393"/>
      <c r="AI120" s="354"/>
      <c r="AJ120" s="354"/>
      <c r="AK120" s="356"/>
    </row>
    <row r="121" spans="1:37" s="566" customFormat="1" ht="14.25" customHeight="1">
      <c r="A121" s="353"/>
      <c r="B121" s="354"/>
      <c r="C121" s="354"/>
      <c r="D121" s="387"/>
      <c r="E121" s="388"/>
      <c r="F121" s="388"/>
      <c r="G121" s="388"/>
      <c r="H121" s="389"/>
      <c r="I121" s="388"/>
      <c r="J121" s="388"/>
      <c r="K121" s="390"/>
      <c r="L121" s="388"/>
      <c r="M121" s="388"/>
      <c r="N121" s="388"/>
      <c r="O121" s="390"/>
      <c r="P121" s="391"/>
      <c r="Q121" s="392" t="s">
        <v>1331</v>
      </c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3"/>
      <c r="AI121" s="354"/>
      <c r="AJ121" s="354"/>
      <c r="AK121" s="356"/>
    </row>
    <row r="122" spans="1:37" s="566" customFormat="1" ht="14.25" customHeight="1">
      <c r="A122" s="353"/>
      <c r="B122" s="354"/>
      <c r="C122" s="354"/>
      <c r="D122" s="694"/>
      <c r="E122" s="694"/>
      <c r="F122" s="694"/>
      <c r="G122" s="694"/>
      <c r="H122" s="695"/>
      <c r="I122" s="694"/>
      <c r="J122" s="694"/>
      <c r="K122" s="694"/>
      <c r="L122" s="694"/>
      <c r="M122" s="694"/>
      <c r="N122" s="694"/>
      <c r="O122" s="694"/>
      <c r="P122" s="696"/>
      <c r="Q122" s="697"/>
      <c r="R122" s="697"/>
      <c r="S122" s="697"/>
      <c r="T122" s="697"/>
      <c r="U122" s="697"/>
      <c r="V122" s="697"/>
      <c r="W122" s="697"/>
      <c r="X122" s="697"/>
      <c r="Y122" s="697"/>
      <c r="Z122" s="697"/>
      <c r="AA122" s="697"/>
      <c r="AB122" s="697"/>
      <c r="AC122" s="697"/>
      <c r="AD122" s="697"/>
      <c r="AE122" s="697"/>
      <c r="AF122" s="697"/>
      <c r="AG122" s="697"/>
      <c r="AH122" s="698"/>
      <c r="AI122" s="354"/>
      <c r="AJ122" s="354"/>
      <c r="AK122" s="356"/>
    </row>
    <row r="123" spans="1:37" s="384" customFormat="1" ht="14.25" customHeight="1">
      <c r="A123" s="353"/>
      <c r="B123" s="354"/>
      <c r="C123" s="354"/>
      <c r="D123" s="182"/>
      <c r="E123" s="182"/>
      <c r="F123" s="182"/>
      <c r="G123" s="182"/>
      <c r="H123" s="386"/>
      <c r="I123" s="182"/>
      <c r="J123" s="182"/>
      <c r="K123" s="182"/>
      <c r="L123" s="182"/>
      <c r="M123" s="182"/>
      <c r="N123" s="182"/>
      <c r="O123" s="182"/>
      <c r="P123" s="354"/>
      <c r="Q123" s="354"/>
      <c r="R123" s="354"/>
      <c r="S123" s="354"/>
      <c r="T123" s="354"/>
      <c r="U123" s="354"/>
      <c r="V123" s="354"/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354"/>
      <c r="AH123" s="354"/>
      <c r="AI123" s="354"/>
      <c r="AJ123" s="354"/>
      <c r="AK123" s="356"/>
    </row>
    <row r="124" spans="1:37" s="384" customFormat="1" ht="14.25" customHeight="1">
      <c r="A124" s="353"/>
      <c r="B124" s="354"/>
      <c r="C124" s="354"/>
      <c r="D124" s="182"/>
      <c r="E124" s="182"/>
      <c r="F124" s="182"/>
      <c r="G124" s="182"/>
      <c r="H124" s="386"/>
      <c r="I124" s="182"/>
      <c r="J124" s="182"/>
      <c r="K124" s="182"/>
      <c r="L124" s="182"/>
      <c r="M124" s="182"/>
      <c r="N124" s="182"/>
      <c r="O124" s="182"/>
      <c r="P124" s="354"/>
      <c r="Q124" s="354"/>
      <c r="R124" s="354"/>
      <c r="S124" s="354"/>
      <c r="T124" s="354"/>
      <c r="U124" s="354"/>
      <c r="V124" s="354"/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354"/>
      <c r="AH124" s="354"/>
      <c r="AI124" s="354"/>
      <c r="AJ124" s="354"/>
      <c r="AK124" s="356"/>
    </row>
    <row r="125" spans="1:37" s="384" customFormat="1" ht="14.25" customHeight="1">
      <c r="A125" s="353"/>
      <c r="B125" s="354"/>
      <c r="C125" s="354"/>
      <c r="D125" s="182"/>
      <c r="E125" s="182"/>
      <c r="F125" s="182"/>
      <c r="G125" s="182"/>
      <c r="H125" s="386"/>
      <c r="I125" s="182"/>
      <c r="J125" s="182"/>
      <c r="K125" s="182"/>
      <c r="L125" s="182"/>
      <c r="M125" s="182"/>
      <c r="N125" s="182"/>
      <c r="O125" s="182"/>
      <c r="P125" s="354"/>
      <c r="Q125" s="354"/>
      <c r="R125" s="354"/>
      <c r="S125" s="354"/>
      <c r="T125" s="354"/>
      <c r="U125" s="354"/>
      <c r="V125" s="354"/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354"/>
      <c r="AH125" s="354"/>
      <c r="AI125" s="354"/>
      <c r="AJ125" s="354"/>
      <c r="AK125" s="356"/>
    </row>
    <row r="126" spans="1:37" ht="14.25" customHeight="1" thickBot="1">
      <c r="A126" s="382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349"/>
      <c r="AI126" s="349"/>
      <c r="AJ126" s="349"/>
      <c r="AK126" s="383"/>
    </row>
  </sheetData>
  <mergeCells count="262">
    <mergeCell ref="D100:G100"/>
    <mergeCell ref="H100:K100"/>
    <mergeCell ref="L100:O100"/>
    <mergeCell ref="P100:AH100"/>
    <mergeCell ref="D88:G88"/>
    <mergeCell ref="H88:K88"/>
    <mergeCell ref="L88:O88"/>
    <mergeCell ref="P88:AH88"/>
    <mergeCell ref="D115:G115"/>
    <mergeCell ref="H115:K115"/>
    <mergeCell ref="L115:O115"/>
    <mergeCell ref="P115:AH115"/>
    <mergeCell ref="D89:G89"/>
    <mergeCell ref="H89:K89"/>
    <mergeCell ref="L89:O89"/>
    <mergeCell ref="P89:AH89"/>
    <mergeCell ref="D106:G106"/>
    <mergeCell ref="H106:K106"/>
    <mergeCell ref="L106:O106"/>
    <mergeCell ref="P106:AH106"/>
    <mergeCell ref="D111:G111"/>
    <mergeCell ref="H111:K111"/>
    <mergeCell ref="L111:O111"/>
    <mergeCell ref="P111:AH111"/>
    <mergeCell ref="D122:G122"/>
    <mergeCell ref="H122:K122"/>
    <mergeCell ref="L122:O122"/>
    <mergeCell ref="P122:AH122"/>
    <mergeCell ref="D93:G93"/>
    <mergeCell ref="H93:K93"/>
    <mergeCell ref="L93:O93"/>
    <mergeCell ref="P93:AH93"/>
    <mergeCell ref="D105:G105"/>
    <mergeCell ref="H105:K105"/>
    <mergeCell ref="L105:O105"/>
    <mergeCell ref="P105:AH105"/>
    <mergeCell ref="D99:G99"/>
    <mergeCell ref="H99:K99"/>
    <mergeCell ref="L99:O99"/>
    <mergeCell ref="P99:AH99"/>
    <mergeCell ref="D112:G112"/>
    <mergeCell ref="H112:K112"/>
    <mergeCell ref="L112:O112"/>
    <mergeCell ref="P112:AH112"/>
    <mergeCell ref="D114:G114"/>
    <mergeCell ref="H114:K114"/>
    <mergeCell ref="L114:O114"/>
    <mergeCell ref="P114:AH114"/>
    <mergeCell ref="D74:G74"/>
    <mergeCell ref="H74:K74"/>
    <mergeCell ref="L74:O74"/>
    <mergeCell ref="P74:AH74"/>
    <mergeCell ref="D81:G81"/>
    <mergeCell ref="H81:K81"/>
    <mergeCell ref="L81:O81"/>
    <mergeCell ref="P81:AH81"/>
    <mergeCell ref="P62:AH62"/>
    <mergeCell ref="D62:G62"/>
    <mergeCell ref="H62:K62"/>
    <mergeCell ref="L62:O62"/>
    <mergeCell ref="D63:G63"/>
    <mergeCell ref="H63:K63"/>
    <mergeCell ref="L63:O63"/>
    <mergeCell ref="P63:AH63"/>
    <mergeCell ref="D64:G64"/>
    <mergeCell ref="H64:K64"/>
    <mergeCell ref="L64:O64"/>
    <mergeCell ref="P64:AH64"/>
    <mergeCell ref="D65:G65"/>
    <mergeCell ref="H65:K65"/>
    <mergeCell ref="L65:O65"/>
    <mergeCell ref="P65:AH65"/>
    <mergeCell ref="D59:G59"/>
    <mergeCell ref="H59:K59"/>
    <mergeCell ref="L59:O59"/>
    <mergeCell ref="P59:AH59"/>
    <mergeCell ref="D60:G60"/>
    <mergeCell ref="H60:K60"/>
    <mergeCell ref="L60:O60"/>
    <mergeCell ref="P60:AH60"/>
    <mergeCell ref="D61:G61"/>
    <mergeCell ref="H61:K61"/>
    <mergeCell ref="L61:O61"/>
    <mergeCell ref="P61:AH61"/>
    <mergeCell ref="D56:G56"/>
    <mergeCell ref="H56:K56"/>
    <mergeCell ref="L56:O56"/>
    <mergeCell ref="P56:AH56"/>
    <mergeCell ref="D57:G57"/>
    <mergeCell ref="H57:K57"/>
    <mergeCell ref="L57:O57"/>
    <mergeCell ref="P57:AH57"/>
    <mergeCell ref="D58:G58"/>
    <mergeCell ref="H58:K58"/>
    <mergeCell ref="L58:O58"/>
    <mergeCell ref="P58:AH58"/>
    <mergeCell ref="D53:G53"/>
    <mergeCell ref="H53:K53"/>
    <mergeCell ref="L53:O53"/>
    <mergeCell ref="P53:AH53"/>
    <mergeCell ref="D54:G54"/>
    <mergeCell ref="H54:K54"/>
    <mergeCell ref="L54:O54"/>
    <mergeCell ref="P54:AH54"/>
    <mergeCell ref="D55:G55"/>
    <mergeCell ref="H55:K55"/>
    <mergeCell ref="L55:O55"/>
    <mergeCell ref="P55:AH55"/>
    <mergeCell ref="D47:G47"/>
    <mergeCell ref="H47:K47"/>
    <mergeCell ref="L47:O47"/>
    <mergeCell ref="P47:AH47"/>
    <mergeCell ref="D51:G51"/>
    <mergeCell ref="H51:K51"/>
    <mergeCell ref="L51:O51"/>
    <mergeCell ref="P51:AH51"/>
    <mergeCell ref="D52:G52"/>
    <mergeCell ref="H52:K52"/>
    <mergeCell ref="L52:O52"/>
    <mergeCell ref="P52:AH52"/>
    <mergeCell ref="D48:G48"/>
    <mergeCell ref="H48:K48"/>
    <mergeCell ref="L48:O48"/>
    <mergeCell ref="D49:G49"/>
    <mergeCell ref="H49:K49"/>
    <mergeCell ref="L49:O49"/>
    <mergeCell ref="D50:G50"/>
    <mergeCell ref="H50:K50"/>
    <mergeCell ref="L50:O50"/>
    <mergeCell ref="D44:G44"/>
    <mergeCell ref="H44:K44"/>
    <mergeCell ref="L44:O44"/>
    <mergeCell ref="P44:AH44"/>
    <mergeCell ref="D45:G45"/>
    <mergeCell ref="H45:K45"/>
    <mergeCell ref="L45:O45"/>
    <mergeCell ref="P45:AH45"/>
    <mergeCell ref="D46:G46"/>
    <mergeCell ref="H46:K46"/>
    <mergeCell ref="L46:O46"/>
    <mergeCell ref="P46:AH46"/>
    <mergeCell ref="P41:AH41"/>
    <mergeCell ref="D42:G42"/>
    <mergeCell ref="H42:K42"/>
    <mergeCell ref="L42:O42"/>
    <mergeCell ref="P42:AH42"/>
    <mergeCell ref="D43:G43"/>
    <mergeCell ref="H43:K43"/>
    <mergeCell ref="L43:O43"/>
    <mergeCell ref="P43:AH43"/>
    <mergeCell ref="D39:G39"/>
    <mergeCell ref="H39:K39"/>
    <mergeCell ref="L39:O39"/>
    <mergeCell ref="D40:G40"/>
    <mergeCell ref="H40:K40"/>
    <mergeCell ref="L40:O40"/>
    <mergeCell ref="D41:G41"/>
    <mergeCell ref="H41:K41"/>
    <mergeCell ref="L41:O41"/>
    <mergeCell ref="P35:AH35"/>
    <mergeCell ref="D36:G36"/>
    <mergeCell ref="H36:K36"/>
    <mergeCell ref="L36:O36"/>
    <mergeCell ref="D37:G37"/>
    <mergeCell ref="H37:K37"/>
    <mergeCell ref="L37:O37"/>
    <mergeCell ref="D38:G38"/>
    <mergeCell ref="H38:K38"/>
    <mergeCell ref="L38:O38"/>
    <mergeCell ref="D33:G33"/>
    <mergeCell ref="H33:K33"/>
    <mergeCell ref="L33:O33"/>
    <mergeCell ref="D34:G34"/>
    <mergeCell ref="H34:K34"/>
    <mergeCell ref="L34:O34"/>
    <mergeCell ref="D35:G35"/>
    <mergeCell ref="H35:K35"/>
    <mergeCell ref="L35:O35"/>
    <mergeCell ref="D30:G30"/>
    <mergeCell ref="H30:K30"/>
    <mergeCell ref="L30:O30"/>
    <mergeCell ref="D31:G31"/>
    <mergeCell ref="H31:K31"/>
    <mergeCell ref="L31:O31"/>
    <mergeCell ref="D32:G32"/>
    <mergeCell ref="H32:K32"/>
    <mergeCell ref="L32:O32"/>
    <mergeCell ref="D27:G27"/>
    <mergeCell ref="H27:K27"/>
    <mergeCell ref="L27:O27"/>
    <mergeCell ref="D28:G28"/>
    <mergeCell ref="H28:K28"/>
    <mergeCell ref="L28:O28"/>
    <mergeCell ref="D29:G29"/>
    <mergeCell ref="H29:K29"/>
    <mergeCell ref="L29:O29"/>
    <mergeCell ref="L23:O23"/>
    <mergeCell ref="D24:G24"/>
    <mergeCell ref="H24:K24"/>
    <mergeCell ref="L24:O24"/>
    <mergeCell ref="D25:G25"/>
    <mergeCell ref="H25:K25"/>
    <mergeCell ref="L25:O25"/>
    <mergeCell ref="D26:G26"/>
    <mergeCell ref="H26:K26"/>
    <mergeCell ref="L26:O26"/>
    <mergeCell ref="A1:K4"/>
    <mergeCell ref="L1:S1"/>
    <mergeCell ref="D13:G13"/>
    <mergeCell ref="H13:K13"/>
    <mergeCell ref="L13:O13"/>
    <mergeCell ref="P13:AH13"/>
    <mergeCell ref="T1:AB1"/>
    <mergeCell ref="AC1:AK1"/>
    <mergeCell ref="L2:S2"/>
    <mergeCell ref="T2:AB2"/>
    <mergeCell ref="AC2:AK2"/>
    <mergeCell ref="L3:S3"/>
    <mergeCell ref="T3:AB3"/>
    <mergeCell ref="AC3:AK3"/>
    <mergeCell ref="L4:S4"/>
    <mergeCell ref="T4:AB4"/>
    <mergeCell ref="AC4:AK4"/>
    <mergeCell ref="C8:AI9"/>
    <mergeCell ref="D11:G12"/>
    <mergeCell ref="H11:K12"/>
    <mergeCell ref="L11:O12"/>
    <mergeCell ref="P11:AH12"/>
    <mergeCell ref="D14:G14"/>
    <mergeCell ref="H14:K14"/>
    <mergeCell ref="L14:O14"/>
    <mergeCell ref="P14:AH14"/>
    <mergeCell ref="D15:G15"/>
    <mergeCell ref="H15:K15"/>
    <mergeCell ref="L15:O15"/>
    <mergeCell ref="D16:G16"/>
    <mergeCell ref="H16:K16"/>
    <mergeCell ref="L16:O16"/>
    <mergeCell ref="D17:G17"/>
    <mergeCell ref="H17:K17"/>
    <mergeCell ref="L17:O17"/>
    <mergeCell ref="D18:G18"/>
    <mergeCell ref="H18:K18"/>
    <mergeCell ref="D94:G94"/>
    <mergeCell ref="H94:K94"/>
    <mergeCell ref="L94:O94"/>
    <mergeCell ref="P94:AH94"/>
    <mergeCell ref="L18:O18"/>
    <mergeCell ref="D19:G19"/>
    <mergeCell ref="H19:K19"/>
    <mergeCell ref="L19:O19"/>
    <mergeCell ref="D20:G20"/>
    <mergeCell ref="H20:K20"/>
    <mergeCell ref="L20:O20"/>
    <mergeCell ref="D21:G21"/>
    <mergeCell ref="H21:K21"/>
    <mergeCell ref="L21:O21"/>
    <mergeCell ref="D22:G22"/>
    <mergeCell ref="H22:K22"/>
    <mergeCell ref="L22:O22"/>
    <mergeCell ref="D23:G23"/>
    <mergeCell ref="H23:K23"/>
  </mergeCells>
  <phoneticPr fontId="1"/>
  <pageMargins left="0.70866141732283472" right="0.70866141732283472" top="0.74803149606299213" bottom="0.74803149606299213" header="0.31496062992125984" footer="0.31496062992125984"/>
  <pageSetup paperSize="9" scale="87" orientation="portrait" r:id="rId1"/>
  <headerFooter>
    <oddFooter>&amp;CTOYOTA MOTOR CORPORATION&amp;RVer 1.000J</oddFooter>
  </headerFooter>
  <rowBreaks count="1" manualBreakCount="1">
    <brk id="60" max="3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AK75"/>
  <sheetViews>
    <sheetView showGridLines="0" view="pageBreakPreview" zoomScaleNormal="100" zoomScaleSheetLayoutView="100" workbookViewId="0">
      <selection sqref="A1:K4"/>
    </sheetView>
  </sheetViews>
  <sheetFormatPr defaultColWidth="2.453125" defaultRowHeight="14.25" customHeight="1"/>
  <cols>
    <col min="1" max="37" width="2.6328125" style="347" customWidth="1"/>
    <col min="38" max="16384" width="2.453125" style="347"/>
  </cols>
  <sheetData>
    <row r="1" spans="1:37" ht="14.25" customHeight="1">
      <c r="A1" s="639" t="str">
        <f>'Cover '!$A$1</f>
        <v>basic design : functional specification document</v>
      </c>
      <c r="B1" s="640"/>
      <c r="C1" s="640"/>
      <c r="D1" s="640"/>
      <c r="E1" s="640"/>
      <c r="F1" s="640"/>
      <c r="G1" s="640"/>
      <c r="H1" s="640"/>
      <c r="I1" s="640"/>
      <c r="J1" s="640"/>
      <c r="K1" s="641"/>
      <c r="L1" s="648" t="str">
        <f>'Cover '!L1</f>
        <v>Category1</v>
      </c>
      <c r="M1" s="649"/>
      <c r="N1" s="649"/>
      <c r="O1" s="649"/>
      <c r="P1" s="649"/>
      <c r="Q1" s="649"/>
      <c r="R1" s="649"/>
      <c r="S1" s="650"/>
      <c r="T1" s="648" t="str">
        <f>'Cover '!T1</f>
        <v>Category2</v>
      </c>
      <c r="U1" s="649"/>
      <c r="V1" s="649"/>
      <c r="W1" s="649"/>
      <c r="X1" s="649"/>
      <c r="Y1" s="649"/>
      <c r="Z1" s="649"/>
      <c r="AA1" s="649"/>
      <c r="AB1" s="650"/>
      <c r="AC1" s="648" t="str">
        <f>'Cover '!AC1</f>
        <v>Category3</v>
      </c>
      <c r="AD1" s="649"/>
      <c r="AE1" s="649"/>
      <c r="AF1" s="649"/>
      <c r="AG1" s="649"/>
      <c r="AH1" s="649"/>
      <c r="AI1" s="649"/>
      <c r="AJ1" s="649"/>
      <c r="AK1" s="650"/>
    </row>
    <row r="2" spans="1:37" ht="14.25" customHeight="1" thickBot="1">
      <c r="A2" s="642"/>
      <c r="B2" s="643"/>
      <c r="C2" s="643"/>
      <c r="D2" s="643"/>
      <c r="E2" s="643"/>
      <c r="F2" s="643"/>
      <c r="G2" s="643"/>
      <c r="H2" s="643"/>
      <c r="I2" s="643"/>
      <c r="J2" s="643"/>
      <c r="K2" s="644"/>
      <c r="L2" s="654" t="str">
        <f>'Cover '!$L$2</f>
        <v>ThaiL-DCM Center</v>
      </c>
      <c r="M2" s="655"/>
      <c r="N2" s="655"/>
      <c r="O2" s="655"/>
      <c r="P2" s="655"/>
      <c r="Q2" s="655"/>
      <c r="R2" s="655"/>
      <c r="S2" s="656"/>
      <c r="T2" s="654" t="str">
        <f>'Cover '!$T$2</f>
        <v>Common</v>
      </c>
      <c r="U2" s="655"/>
      <c r="V2" s="655"/>
      <c r="W2" s="655"/>
      <c r="X2" s="655"/>
      <c r="Y2" s="655"/>
      <c r="Z2" s="655"/>
      <c r="AA2" s="655"/>
      <c r="AB2" s="656"/>
      <c r="AC2" s="657" t="str">
        <f>'Cover '!$AC$2</f>
        <v>Database</v>
      </c>
      <c r="AD2" s="658"/>
      <c r="AE2" s="658"/>
      <c r="AF2" s="658"/>
      <c r="AG2" s="658"/>
      <c r="AH2" s="658"/>
      <c r="AI2" s="658"/>
      <c r="AJ2" s="658"/>
      <c r="AK2" s="659"/>
    </row>
    <row r="3" spans="1:37" ht="14.25" customHeight="1">
      <c r="A3" s="642"/>
      <c r="B3" s="643"/>
      <c r="C3" s="643"/>
      <c r="D3" s="643"/>
      <c r="E3" s="643"/>
      <c r="F3" s="643"/>
      <c r="G3" s="643"/>
      <c r="H3" s="643"/>
      <c r="I3" s="643"/>
      <c r="J3" s="643"/>
      <c r="K3" s="644"/>
      <c r="L3" s="648" t="str">
        <f>'Cover '!L3</f>
        <v>Document ID</v>
      </c>
      <c r="M3" s="649"/>
      <c r="N3" s="649"/>
      <c r="O3" s="649"/>
      <c r="P3" s="649"/>
      <c r="Q3" s="649"/>
      <c r="R3" s="649"/>
      <c r="S3" s="650"/>
      <c r="T3" s="648" t="str">
        <f>'Cover '!T3</f>
        <v>Ｖｅｒｓｉｏｎ</v>
      </c>
      <c r="U3" s="649"/>
      <c r="V3" s="649"/>
      <c r="W3" s="649"/>
      <c r="X3" s="649"/>
      <c r="Y3" s="649"/>
      <c r="Z3" s="649"/>
      <c r="AA3" s="649"/>
      <c r="AB3" s="650"/>
      <c r="AC3" s="648" t="str">
        <f>'Cover '!AC3</f>
        <v>Page</v>
      </c>
      <c r="AD3" s="649"/>
      <c r="AE3" s="649"/>
      <c r="AF3" s="649"/>
      <c r="AG3" s="649"/>
      <c r="AH3" s="649"/>
      <c r="AI3" s="649"/>
      <c r="AJ3" s="649"/>
      <c r="AK3" s="650"/>
    </row>
    <row r="4" spans="1:37" ht="14.25" customHeight="1" thickBot="1">
      <c r="A4" s="645"/>
      <c r="B4" s="646"/>
      <c r="C4" s="646"/>
      <c r="D4" s="646"/>
      <c r="E4" s="646"/>
      <c r="F4" s="646"/>
      <c r="G4" s="646"/>
      <c r="H4" s="646"/>
      <c r="I4" s="646"/>
      <c r="J4" s="646"/>
      <c r="K4" s="647"/>
      <c r="L4" s="660" t="str">
        <f>'Cover '!$L$4</f>
        <v>029001</v>
      </c>
      <c r="M4" s="661"/>
      <c r="N4" s="661"/>
      <c r="O4" s="661"/>
      <c r="P4" s="661"/>
      <c r="Q4" s="661"/>
      <c r="R4" s="661"/>
      <c r="S4" s="662"/>
      <c r="T4" s="654" t="str">
        <f>'Cover '!$T$4</f>
        <v>1.026J</v>
      </c>
      <c r="U4" s="655"/>
      <c r="V4" s="655"/>
      <c r="W4" s="655"/>
      <c r="X4" s="655"/>
      <c r="Y4" s="655"/>
      <c r="Z4" s="655"/>
      <c r="AA4" s="655"/>
      <c r="AB4" s="656"/>
      <c r="AC4" s="660">
        <v>3</v>
      </c>
      <c r="AD4" s="661"/>
      <c r="AE4" s="661"/>
      <c r="AF4" s="661"/>
      <c r="AG4" s="661"/>
      <c r="AH4" s="661"/>
      <c r="AI4" s="661"/>
      <c r="AJ4" s="661"/>
      <c r="AK4" s="662"/>
    </row>
    <row r="5" spans="1:37" ht="14.25" customHeight="1">
      <c r="A5" s="348"/>
    </row>
    <row r="6" spans="1:37" ht="14.25" customHeight="1" thickBot="1">
      <c r="A6" s="348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  <c r="AA6" s="349"/>
      <c r="AB6" s="349"/>
      <c r="AC6" s="349"/>
      <c r="AD6" s="349"/>
      <c r="AE6" s="349"/>
      <c r="AF6" s="349"/>
      <c r="AG6" s="349"/>
      <c r="AH6" s="349"/>
      <c r="AI6" s="349"/>
      <c r="AJ6" s="349"/>
      <c r="AK6" s="349"/>
    </row>
    <row r="7" spans="1:37" ht="14.25" customHeight="1">
      <c r="A7" s="350"/>
      <c r="B7" s="351"/>
      <c r="C7" s="351"/>
      <c r="D7" s="351"/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2"/>
    </row>
    <row r="8" spans="1:37" ht="14.25" customHeight="1">
      <c r="A8" s="353"/>
      <c r="B8" s="354"/>
      <c r="C8" s="663" t="s">
        <v>16</v>
      </c>
      <c r="D8" s="663"/>
      <c r="E8" s="663"/>
      <c r="F8" s="663"/>
      <c r="G8" s="663"/>
      <c r="H8" s="663"/>
      <c r="I8" s="663"/>
      <c r="J8" s="663"/>
      <c r="K8" s="663"/>
      <c r="L8" s="663"/>
      <c r="M8" s="663"/>
      <c r="N8" s="663"/>
      <c r="O8" s="663"/>
      <c r="P8" s="663"/>
      <c r="Q8" s="663"/>
      <c r="R8" s="663"/>
      <c r="S8" s="663"/>
      <c r="T8" s="663"/>
      <c r="U8" s="663"/>
      <c r="V8" s="663"/>
      <c r="W8" s="663"/>
      <c r="X8" s="663"/>
      <c r="Y8" s="663"/>
      <c r="Z8" s="663"/>
      <c r="AA8" s="663"/>
      <c r="AB8" s="663"/>
      <c r="AC8" s="663"/>
      <c r="AD8" s="663"/>
      <c r="AE8" s="663"/>
      <c r="AF8" s="663"/>
      <c r="AG8" s="663"/>
      <c r="AH8" s="663"/>
      <c r="AI8" s="663"/>
      <c r="AJ8" s="355"/>
      <c r="AK8" s="356"/>
    </row>
    <row r="9" spans="1:37" ht="14.25" customHeight="1">
      <c r="A9" s="353"/>
      <c r="B9" s="354"/>
      <c r="C9" s="663"/>
      <c r="D9" s="663"/>
      <c r="E9" s="663"/>
      <c r="F9" s="663"/>
      <c r="G9" s="663"/>
      <c r="H9" s="663"/>
      <c r="I9" s="663"/>
      <c r="J9" s="663"/>
      <c r="K9" s="663"/>
      <c r="L9" s="663"/>
      <c r="M9" s="663"/>
      <c r="N9" s="663"/>
      <c r="O9" s="663"/>
      <c r="P9" s="663"/>
      <c r="Q9" s="663"/>
      <c r="R9" s="663"/>
      <c r="S9" s="663"/>
      <c r="T9" s="663"/>
      <c r="U9" s="663"/>
      <c r="V9" s="663"/>
      <c r="W9" s="663"/>
      <c r="X9" s="663"/>
      <c r="Y9" s="663"/>
      <c r="Z9" s="663"/>
      <c r="AA9" s="663"/>
      <c r="AB9" s="663"/>
      <c r="AC9" s="663"/>
      <c r="AD9" s="663"/>
      <c r="AE9" s="663"/>
      <c r="AF9" s="663"/>
      <c r="AG9" s="663"/>
      <c r="AH9" s="663"/>
      <c r="AI9" s="663"/>
      <c r="AJ9" s="355"/>
      <c r="AK9" s="356"/>
    </row>
    <row r="10" spans="1:37" ht="14.25" customHeight="1">
      <c r="A10" s="353"/>
      <c r="B10" s="354"/>
      <c r="AD10" s="354"/>
      <c r="AE10" s="354"/>
      <c r="AF10" s="354"/>
      <c r="AG10" s="357"/>
      <c r="AH10" s="357"/>
      <c r="AI10" s="358"/>
      <c r="AJ10" s="355"/>
      <c r="AK10" s="356"/>
    </row>
    <row r="11" spans="1:37" ht="14.25" customHeight="1">
      <c r="A11" s="353"/>
      <c r="B11" s="359"/>
      <c r="C11" s="360"/>
      <c r="D11" s="707" t="s">
        <v>41</v>
      </c>
      <c r="E11" s="707"/>
      <c r="F11" s="361" t="s">
        <v>1170</v>
      </c>
      <c r="G11" s="361"/>
      <c r="H11" s="361"/>
      <c r="I11" s="361"/>
      <c r="J11" s="361"/>
      <c r="K11" s="361"/>
      <c r="L11" s="361"/>
      <c r="M11" s="361"/>
      <c r="N11" s="361"/>
      <c r="O11" s="361"/>
      <c r="P11" s="361"/>
      <c r="Q11" s="361"/>
      <c r="R11" s="361"/>
      <c r="S11" s="361"/>
      <c r="T11" s="361"/>
      <c r="U11" s="361"/>
      <c r="V11" s="361"/>
      <c r="W11" s="361"/>
      <c r="X11" s="361"/>
      <c r="Y11" s="361"/>
      <c r="Z11" s="361"/>
      <c r="AA11" s="361"/>
      <c r="AB11" s="361"/>
      <c r="AC11" s="361"/>
      <c r="AD11" s="361"/>
      <c r="AE11" s="361"/>
      <c r="AF11" s="361"/>
      <c r="AG11" s="361"/>
      <c r="AH11" s="362"/>
      <c r="AJ11" s="355"/>
      <c r="AK11" s="356"/>
    </row>
    <row r="12" spans="1:37" ht="14.25" customHeight="1">
      <c r="A12" s="353"/>
      <c r="B12" s="359"/>
      <c r="C12" s="360"/>
      <c r="D12" s="363"/>
      <c r="E12" s="363"/>
      <c r="F12" s="363"/>
      <c r="G12" s="479" t="s">
        <v>1150</v>
      </c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61"/>
      <c r="AH12" s="361"/>
      <c r="AI12" s="362"/>
      <c r="AJ12" s="355"/>
      <c r="AK12" s="356"/>
    </row>
    <row r="13" spans="1:37" ht="14.25" customHeight="1">
      <c r="A13" s="353"/>
      <c r="B13" s="359"/>
      <c r="C13" s="360"/>
      <c r="D13" s="363"/>
      <c r="E13" s="363"/>
      <c r="F13" s="363"/>
      <c r="G13" s="479" t="s">
        <v>1005</v>
      </c>
      <c r="H13" s="361"/>
      <c r="I13" s="361"/>
      <c r="J13" s="361"/>
      <c r="K13" s="361"/>
      <c r="L13" s="361"/>
      <c r="M13" s="361"/>
      <c r="N13" s="361"/>
      <c r="O13" s="361"/>
      <c r="P13" s="361"/>
      <c r="Q13" s="361"/>
      <c r="R13" s="361"/>
      <c r="S13" s="361"/>
      <c r="T13" s="361"/>
      <c r="U13" s="361"/>
      <c r="V13" s="361"/>
      <c r="W13" s="361"/>
      <c r="X13" s="361"/>
      <c r="Y13" s="361"/>
      <c r="Z13" s="361"/>
      <c r="AA13" s="361"/>
      <c r="AB13" s="361"/>
      <c r="AC13" s="361"/>
      <c r="AD13" s="361"/>
      <c r="AE13" s="361"/>
      <c r="AF13" s="361"/>
      <c r="AG13" s="361"/>
      <c r="AH13" s="361"/>
      <c r="AI13" s="362"/>
      <c r="AJ13" s="359"/>
      <c r="AK13" s="356"/>
    </row>
    <row r="14" spans="1:37" s="480" customFormat="1" ht="14.25" customHeight="1">
      <c r="A14" s="353"/>
      <c r="B14" s="359"/>
      <c r="C14" s="360"/>
      <c r="D14" s="363"/>
      <c r="E14" s="363"/>
      <c r="F14" s="363"/>
      <c r="G14" s="479" t="s">
        <v>1265</v>
      </c>
      <c r="H14" s="361"/>
      <c r="I14" s="361"/>
      <c r="J14" s="361"/>
      <c r="K14" s="361"/>
      <c r="L14" s="361"/>
      <c r="M14" s="361"/>
      <c r="N14" s="361"/>
      <c r="O14" s="361"/>
      <c r="P14" s="361"/>
      <c r="Q14" s="361"/>
      <c r="R14" s="361"/>
      <c r="S14" s="361"/>
      <c r="T14" s="361"/>
      <c r="U14" s="361"/>
      <c r="V14" s="361"/>
      <c r="W14" s="361"/>
      <c r="X14" s="361"/>
      <c r="Y14" s="361"/>
      <c r="Z14" s="361"/>
      <c r="AA14" s="361"/>
      <c r="AB14" s="361"/>
      <c r="AC14" s="361"/>
      <c r="AD14" s="361"/>
      <c r="AE14" s="361"/>
      <c r="AF14" s="361"/>
      <c r="AG14" s="361"/>
      <c r="AH14" s="361"/>
      <c r="AI14" s="362"/>
      <c r="AJ14" s="359"/>
      <c r="AK14" s="356"/>
    </row>
    <row r="15" spans="1:37" ht="14.25" customHeight="1">
      <c r="A15" s="353"/>
      <c r="B15" s="359"/>
      <c r="D15" s="363"/>
      <c r="E15" s="363"/>
      <c r="F15" s="363"/>
      <c r="G15" s="479" t="s">
        <v>1144</v>
      </c>
      <c r="H15" s="361"/>
      <c r="I15" s="361"/>
      <c r="J15" s="361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  <c r="AE15" s="361"/>
      <c r="AF15" s="361"/>
      <c r="AG15" s="361"/>
      <c r="AH15" s="361"/>
      <c r="AI15" s="362"/>
      <c r="AJ15" s="354"/>
      <c r="AK15" s="356"/>
    </row>
    <row r="16" spans="1:37" ht="14.25" customHeight="1">
      <c r="A16" s="353"/>
      <c r="B16" s="359"/>
      <c r="D16" s="363"/>
      <c r="E16" s="363"/>
      <c r="F16" s="363"/>
      <c r="G16" s="479" t="s">
        <v>1151</v>
      </c>
      <c r="H16" s="361"/>
      <c r="I16" s="361"/>
      <c r="J16" s="361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  <c r="AE16" s="361"/>
      <c r="AF16" s="361"/>
      <c r="AG16" s="361"/>
      <c r="AH16" s="361"/>
      <c r="AI16" s="362"/>
      <c r="AJ16" s="354"/>
      <c r="AK16" s="356"/>
    </row>
    <row r="17" spans="1:37" s="384" customFormat="1" ht="14.25" customHeight="1">
      <c r="A17" s="353"/>
      <c r="B17" s="359"/>
      <c r="D17" s="363"/>
      <c r="E17" s="363"/>
      <c r="F17" s="363"/>
      <c r="G17" s="479" t="s">
        <v>1258</v>
      </c>
      <c r="H17" s="361"/>
      <c r="I17" s="361"/>
      <c r="J17" s="361"/>
      <c r="K17" s="361"/>
      <c r="L17" s="361"/>
      <c r="M17" s="361"/>
      <c r="N17" s="361"/>
      <c r="O17" s="361"/>
      <c r="P17" s="361"/>
      <c r="Q17" s="361"/>
      <c r="R17" s="361"/>
      <c r="S17" s="361"/>
      <c r="T17" s="361"/>
      <c r="U17" s="361"/>
      <c r="V17" s="361"/>
      <c r="W17" s="361"/>
      <c r="X17" s="361"/>
      <c r="Y17" s="361"/>
      <c r="Z17" s="361"/>
      <c r="AA17" s="361"/>
      <c r="AB17" s="361"/>
      <c r="AC17" s="361"/>
      <c r="AD17" s="361"/>
      <c r="AE17" s="361"/>
      <c r="AF17" s="361"/>
      <c r="AG17" s="361"/>
      <c r="AH17" s="361"/>
      <c r="AI17" s="362"/>
      <c r="AJ17" s="354"/>
      <c r="AK17" s="356"/>
    </row>
    <row r="18" spans="1:37" s="384" customFormat="1" ht="14.25" customHeight="1">
      <c r="A18" s="353"/>
      <c r="B18" s="359"/>
      <c r="D18" s="363"/>
      <c r="E18" s="363"/>
      <c r="F18" s="363"/>
      <c r="G18" s="479" t="s">
        <v>1259</v>
      </c>
      <c r="H18" s="361"/>
      <c r="I18" s="361"/>
      <c r="J18" s="361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  <c r="AE18" s="361"/>
      <c r="AF18" s="361"/>
      <c r="AG18" s="361"/>
      <c r="AH18" s="361"/>
      <c r="AI18" s="362"/>
      <c r="AJ18" s="354"/>
      <c r="AK18" s="356"/>
    </row>
    <row r="19" spans="1:37" ht="14.25" customHeight="1">
      <c r="A19" s="353"/>
      <c r="B19" s="359"/>
      <c r="D19" s="363"/>
      <c r="E19" s="363"/>
      <c r="F19" s="363"/>
      <c r="G19" s="479" t="s">
        <v>1145</v>
      </c>
      <c r="H19" s="361"/>
      <c r="I19" s="361"/>
      <c r="J19" s="361"/>
      <c r="K19" s="361"/>
      <c r="L19" s="361"/>
      <c r="M19" s="361"/>
      <c r="N19" s="361"/>
      <c r="O19" s="361"/>
      <c r="P19" s="361"/>
      <c r="Q19" s="361"/>
      <c r="R19" s="361"/>
      <c r="S19" s="361"/>
      <c r="T19" s="361"/>
      <c r="U19" s="361"/>
      <c r="V19" s="361"/>
      <c r="W19" s="361"/>
      <c r="X19" s="361"/>
      <c r="Y19" s="361"/>
      <c r="Z19" s="361"/>
      <c r="AA19" s="361"/>
      <c r="AB19" s="361"/>
      <c r="AC19" s="361"/>
      <c r="AD19" s="361"/>
      <c r="AE19" s="361"/>
      <c r="AF19" s="361"/>
      <c r="AG19" s="361"/>
      <c r="AH19" s="361"/>
      <c r="AI19" s="362"/>
      <c r="AJ19" s="354"/>
      <c r="AK19" s="356"/>
    </row>
    <row r="20" spans="1:37" ht="14.25" customHeight="1">
      <c r="A20" s="353"/>
      <c r="B20" s="359"/>
      <c r="C20" s="360"/>
      <c r="D20" s="363"/>
      <c r="E20" s="363"/>
      <c r="F20" s="363"/>
      <c r="G20" s="479" t="s">
        <v>1152</v>
      </c>
      <c r="H20" s="361"/>
      <c r="I20" s="361"/>
      <c r="J20" s="361"/>
      <c r="K20" s="361"/>
      <c r="L20" s="361"/>
      <c r="M20" s="361"/>
      <c r="N20" s="361"/>
      <c r="O20" s="361"/>
      <c r="P20" s="361"/>
      <c r="Q20" s="361"/>
      <c r="R20" s="361"/>
      <c r="S20" s="361"/>
      <c r="T20" s="361"/>
      <c r="U20" s="361"/>
      <c r="V20" s="361"/>
      <c r="W20" s="361"/>
      <c r="X20" s="361"/>
      <c r="Y20" s="361"/>
      <c r="Z20" s="361"/>
      <c r="AA20" s="361"/>
      <c r="AB20" s="361"/>
      <c r="AC20" s="361"/>
      <c r="AD20" s="361"/>
      <c r="AE20" s="361"/>
      <c r="AF20" s="361"/>
      <c r="AG20" s="361"/>
      <c r="AH20" s="361"/>
      <c r="AI20" s="362"/>
      <c r="AJ20" s="354"/>
      <c r="AK20" s="356"/>
    </row>
    <row r="21" spans="1:37" ht="14.25" customHeight="1">
      <c r="A21" s="353"/>
      <c r="B21" s="359"/>
      <c r="C21" s="360"/>
      <c r="D21" s="363"/>
      <c r="E21" s="363"/>
      <c r="F21" s="363"/>
      <c r="G21" s="479" t="s">
        <v>1153</v>
      </c>
      <c r="H21" s="361"/>
      <c r="I21" s="361"/>
      <c r="J21" s="361"/>
      <c r="K21" s="361"/>
      <c r="L21" s="361"/>
      <c r="M21" s="361"/>
      <c r="N21" s="361"/>
      <c r="O21" s="361"/>
      <c r="P21" s="361"/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/>
      <c r="AB21" s="361"/>
      <c r="AC21" s="361"/>
      <c r="AD21" s="361"/>
      <c r="AE21" s="361"/>
      <c r="AF21" s="361"/>
      <c r="AG21" s="361"/>
      <c r="AH21" s="361"/>
      <c r="AI21" s="362"/>
      <c r="AJ21" s="354"/>
      <c r="AK21" s="356"/>
    </row>
    <row r="22" spans="1:37" ht="14.25" customHeight="1">
      <c r="A22" s="353"/>
      <c r="B22" s="359"/>
      <c r="C22" s="360"/>
      <c r="D22" s="363"/>
      <c r="E22" s="363"/>
      <c r="F22" s="363"/>
      <c r="G22" s="479" t="s">
        <v>1154</v>
      </c>
      <c r="H22" s="354"/>
      <c r="I22" s="361"/>
      <c r="J22" s="361"/>
      <c r="K22" s="361"/>
      <c r="L22" s="361"/>
      <c r="M22" s="361"/>
      <c r="N22" s="361"/>
      <c r="O22" s="361"/>
      <c r="P22" s="361"/>
      <c r="Q22" s="361"/>
      <c r="R22" s="361"/>
      <c r="S22" s="361"/>
      <c r="T22" s="361"/>
      <c r="U22" s="361"/>
      <c r="V22" s="361"/>
      <c r="W22" s="361"/>
      <c r="X22" s="361"/>
      <c r="Y22" s="361"/>
      <c r="Z22" s="361"/>
      <c r="AA22" s="361"/>
      <c r="AB22" s="361"/>
      <c r="AC22" s="361"/>
      <c r="AD22" s="361"/>
      <c r="AE22" s="361"/>
      <c r="AF22" s="361"/>
      <c r="AG22" s="361"/>
      <c r="AH22" s="361"/>
      <c r="AI22" s="362"/>
      <c r="AJ22" s="354"/>
      <c r="AK22" s="356"/>
    </row>
    <row r="23" spans="1:37" s="480" customFormat="1" ht="14.25" customHeight="1">
      <c r="A23" s="353"/>
      <c r="B23" s="359"/>
      <c r="C23" s="360"/>
      <c r="D23" s="363"/>
      <c r="E23" s="363"/>
      <c r="F23" s="363"/>
      <c r="G23" s="479" t="s">
        <v>1266</v>
      </c>
      <c r="H23" s="354"/>
      <c r="I23" s="361"/>
      <c r="J23" s="361"/>
      <c r="K23" s="361"/>
      <c r="L23" s="361"/>
      <c r="M23" s="361"/>
      <c r="N23" s="361"/>
      <c r="O23" s="361"/>
      <c r="P23" s="361"/>
      <c r="Q23" s="361"/>
      <c r="R23" s="361"/>
      <c r="S23" s="361"/>
      <c r="T23" s="361"/>
      <c r="U23" s="361"/>
      <c r="V23" s="361"/>
      <c r="W23" s="361"/>
      <c r="X23" s="361"/>
      <c r="Y23" s="361"/>
      <c r="Z23" s="361"/>
      <c r="AA23" s="361"/>
      <c r="AB23" s="361"/>
      <c r="AC23" s="361"/>
      <c r="AD23" s="361"/>
      <c r="AE23" s="361"/>
      <c r="AF23" s="361"/>
      <c r="AG23" s="361"/>
      <c r="AH23" s="361"/>
      <c r="AI23" s="362"/>
      <c r="AJ23" s="354"/>
      <c r="AK23" s="356"/>
    </row>
    <row r="24" spans="1:37" ht="14.25" customHeight="1">
      <c r="A24" s="353"/>
      <c r="B24" s="359"/>
      <c r="C24" s="360"/>
      <c r="D24" s="363"/>
      <c r="E24" s="363"/>
      <c r="F24" s="363"/>
      <c r="G24" s="479" t="s">
        <v>1143</v>
      </c>
      <c r="H24" s="361"/>
      <c r="I24" s="361"/>
      <c r="J24" s="361"/>
      <c r="K24" s="361"/>
      <c r="L24" s="361"/>
      <c r="M24" s="361"/>
      <c r="N24" s="361"/>
      <c r="O24" s="361"/>
      <c r="P24" s="361"/>
      <c r="Q24" s="361"/>
      <c r="R24" s="361"/>
      <c r="S24" s="361"/>
      <c r="T24" s="361"/>
      <c r="U24" s="361"/>
      <c r="V24" s="361"/>
      <c r="W24" s="361"/>
      <c r="X24" s="361"/>
      <c r="Y24" s="361"/>
      <c r="Z24" s="361"/>
      <c r="AA24" s="361"/>
      <c r="AB24" s="361"/>
      <c r="AC24" s="361"/>
      <c r="AD24" s="361"/>
      <c r="AE24" s="361"/>
      <c r="AF24" s="361"/>
      <c r="AG24" s="361"/>
      <c r="AH24" s="361"/>
      <c r="AI24" s="362"/>
      <c r="AJ24" s="364"/>
      <c r="AK24" s="356"/>
    </row>
    <row r="25" spans="1:37" ht="14.25" customHeight="1">
      <c r="A25" s="353"/>
      <c r="B25" s="359"/>
      <c r="C25" s="360"/>
      <c r="D25" s="363"/>
      <c r="E25" s="363"/>
      <c r="F25" s="363"/>
      <c r="G25" s="479" t="s">
        <v>560</v>
      </c>
      <c r="H25" s="354"/>
      <c r="I25" s="361"/>
      <c r="J25" s="361"/>
      <c r="K25" s="361"/>
      <c r="L25" s="361"/>
      <c r="M25" s="361"/>
      <c r="N25" s="361"/>
      <c r="O25" s="361"/>
      <c r="P25" s="361"/>
      <c r="Q25" s="361"/>
      <c r="R25" s="361"/>
      <c r="S25" s="361"/>
      <c r="T25" s="361"/>
      <c r="U25" s="361"/>
      <c r="V25" s="361"/>
      <c r="W25" s="361"/>
      <c r="X25" s="361"/>
      <c r="Y25" s="361"/>
      <c r="Z25" s="361"/>
      <c r="AA25" s="361"/>
      <c r="AB25" s="361"/>
      <c r="AC25" s="361"/>
      <c r="AD25" s="361"/>
      <c r="AE25" s="361"/>
      <c r="AF25" s="361"/>
      <c r="AG25" s="361"/>
      <c r="AH25" s="361"/>
      <c r="AI25" s="362"/>
      <c r="AJ25" s="364"/>
      <c r="AK25" s="356"/>
    </row>
    <row r="26" spans="1:37" ht="14.25" customHeight="1">
      <c r="A26" s="353"/>
      <c r="B26" s="359"/>
      <c r="C26" s="360"/>
      <c r="D26" s="363"/>
      <c r="E26" s="363"/>
      <c r="F26" s="363"/>
      <c r="G26" s="479" t="s">
        <v>1155</v>
      </c>
      <c r="H26" s="361"/>
      <c r="I26" s="361"/>
      <c r="J26" s="361"/>
      <c r="K26" s="361"/>
      <c r="L26" s="361"/>
      <c r="M26" s="361"/>
      <c r="N26" s="361"/>
      <c r="O26" s="361"/>
      <c r="P26" s="361"/>
      <c r="Q26" s="361"/>
      <c r="R26" s="361"/>
      <c r="S26" s="361"/>
      <c r="T26" s="361"/>
      <c r="U26" s="361"/>
      <c r="V26" s="361"/>
      <c r="W26" s="361"/>
      <c r="X26" s="361"/>
      <c r="Y26" s="361"/>
      <c r="Z26" s="361"/>
      <c r="AA26" s="361"/>
      <c r="AB26" s="361"/>
      <c r="AC26" s="361"/>
      <c r="AD26" s="361"/>
      <c r="AE26" s="361"/>
      <c r="AF26" s="361"/>
      <c r="AG26" s="361"/>
      <c r="AH26" s="361"/>
      <c r="AI26" s="362"/>
      <c r="AJ26" s="364"/>
      <c r="AK26" s="356"/>
    </row>
    <row r="27" spans="1:37" ht="14.25" customHeight="1">
      <c r="A27" s="353"/>
      <c r="B27" s="359"/>
      <c r="C27" s="360"/>
      <c r="D27" s="363"/>
      <c r="E27" s="363"/>
      <c r="F27" s="363"/>
      <c r="G27" s="470" t="s">
        <v>1182</v>
      </c>
      <c r="H27" s="361"/>
      <c r="I27" s="361"/>
      <c r="J27" s="361"/>
      <c r="K27" s="361"/>
      <c r="L27" s="361"/>
      <c r="M27" s="361"/>
      <c r="N27" s="361"/>
      <c r="O27" s="361"/>
      <c r="P27" s="361"/>
      <c r="Q27" s="361"/>
      <c r="R27" s="361"/>
      <c r="S27" s="361"/>
      <c r="T27" s="361"/>
      <c r="U27" s="361"/>
      <c r="V27" s="361"/>
      <c r="W27" s="361"/>
      <c r="X27" s="361"/>
      <c r="Y27" s="361"/>
      <c r="Z27" s="361"/>
      <c r="AA27" s="361"/>
      <c r="AB27" s="361"/>
      <c r="AC27" s="361"/>
      <c r="AD27" s="361"/>
      <c r="AE27" s="361"/>
      <c r="AF27" s="361"/>
      <c r="AG27" s="361"/>
      <c r="AH27" s="361"/>
      <c r="AI27" s="362"/>
      <c r="AJ27" s="364"/>
      <c r="AK27" s="356"/>
    </row>
    <row r="28" spans="1:37" ht="14.25" customHeight="1">
      <c r="A28" s="353"/>
      <c r="B28" s="359"/>
      <c r="C28" s="360"/>
      <c r="D28" s="363"/>
      <c r="E28" s="363"/>
      <c r="F28" s="363"/>
      <c r="G28" s="479" t="s">
        <v>1156</v>
      </c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1"/>
      <c r="V28" s="361"/>
      <c r="W28" s="361"/>
      <c r="X28" s="361"/>
      <c r="Y28" s="361"/>
      <c r="Z28" s="361"/>
      <c r="AA28" s="361"/>
      <c r="AB28" s="361"/>
      <c r="AC28" s="361"/>
      <c r="AD28" s="361"/>
      <c r="AE28" s="361"/>
      <c r="AF28" s="361"/>
      <c r="AG28" s="361"/>
      <c r="AH28" s="361"/>
      <c r="AI28" s="362"/>
      <c r="AJ28" s="359"/>
      <c r="AK28" s="356"/>
    </row>
    <row r="29" spans="1:37" ht="14.25" customHeight="1">
      <c r="A29" s="353"/>
      <c r="B29" s="359"/>
      <c r="C29" s="360"/>
      <c r="D29" s="363"/>
      <c r="E29" s="363"/>
      <c r="F29" s="363"/>
      <c r="G29" s="479" t="s">
        <v>1157</v>
      </c>
      <c r="H29" s="361"/>
      <c r="I29" s="361"/>
      <c r="J29" s="361"/>
      <c r="K29" s="361"/>
      <c r="L29" s="361"/>
      <c r="M29" s="361"/>
      <c r="N29" s="361"/>
      <c r="O29" s="361"/>
      <c r="P29" s="361"/>
      <c r="Q29" s="361"/>
      <c r="R29" s="361"/>
      <c r="S29" s="361"/>
      <c r="T29" s="361"/>
      <c r="U29" s="361"/>
      <c r="V29" s="361"/>
      <c r="W29" s="361"/>
      <c r="X29" s="361"/>
      <c r="Y29" s="361"/>
      <c r="Z29" s="361"/>
      <c r="AA29" s="361"/>
      <c r="AB29" s="361"/>
      <c r="AC29" s="361"/>
      <c r="AD29" s="361"/>
      <c r="AE29" s="361"/>
      <c r="AF29" s="361"/>
      <c r="AG29" s="361"/>
      <c r="AH29" s="361"/>
      <c r="AI29" s="362"/>
      <c r="AJ29" s="364"/>
      <c r="AK29" s="356"/>
    </row>
    <row r="30" spans="1:37" ht="14.25" customHeight="1">
      <c r="A30" s="353"/>
      <c r="B30" s="359"/>
      <c r="C30" s="360"/>
      <c r="D30" s="363"/>
      <c r="E30" s="363"/>
      <c r="F30" s="363"/>
      <c r="G30" s="479" t="s">
        <v>573</v>
      </c>
      <c r="H30" s="361"/>
      <c r="I30" s="361"/>
      <c r="J30" s="361"/>
      <c r="K30" s="361"/>
      <c r="L30" s="361"/>
      <c r="M30" s="361"/>
      <c r="N30" s="361"/>
      <c r="O30" s="361"/>
      <c r="P30" s="361"/>
      <c r="Q30" s="361"/>
      <c r="R30" s="361"/>
      <c r="S30" s="361"/>
      <c r="T30" s="361"/>
      <c r="U30" s="361"/>
      <c r="V30" s="361"/>
      <c r="W30" s="361"/>
      <c r="X30" s="361"/>
      <c r="Y30" s="361"/>
      <c r="Z30" s="361"/>
      <c r="AA30" s="361"/>
      <c r="AB30" s="361"/>
      <c r="AC30" s="361"/>
      <c r="AD30" s="361"/>
      <c r="AE30" s="361"/>
      <c r="AF30" s="361"/>
      <c r="AG30" s="361"/>
      <c r="AH30" s="361"/>
      <c r="AI30" s="362"/>
      <c r="AJ30" s="364"/>
      <c r="AK30" s="356"/>
    </row>
    <row r="31" spans="1:37" ht="14.25" customHeight="1">
      <c r="A31" s="353"/>
      <c r="B31" s="359"/>
      <c r="C31" s="360"/>
      <c r="D31" s="363"/>
      <c r="E31" s="363"/>
      <c r="F31" s="363"/>
      <c r="G31" s="479" t="s">
        <v>1158</v>
      </c>
      <c r="H31" s="361"/>
      <c r="I31" s="361"/>
      <c r="J31" s="361"/>
      <c r="K31" s="361"/>
      <c r="L31" s="361"/>
      <c r="M31" s="361"/>
      <c r="N31" s="361"/>
      <c r="O31" s="361"/>
      <c r="P31" s="361"/>
      <c r="Q31" s="361"/>
      <c r="R31" s="361"/>
      <c r="S31" s="361"/>
      <c r="T31" s="361"/>
      <c r="U31" s="361"/>
      <c r="V31" s="361"/>
      <c r="W31" s="361"/>
      <c r="X31" s="361"/>
      <c r="Y31" s="361"/>
      <c r="Z31" s="361"/>
      <c r="AA31" s="361"/>
      <c r="AB31" s="361"/>
      <c r="AC31" s="361"/>
      <c r="AD31" s="361"/>
      <c r="AE31" s="361"/>
      <c r="AF31" s="361"/>
      <c r="AG31" s="361"/>
      <c r="AH31" s="361"/>
      <c r="AI31" s="362"/>
      <c r="AJ31" s="364"/>
      <c r="AK31" s="356"/>
    </row>
    <row r="32" spans="1:37" ht="14.25" customHeight="1">
      <c r="A32" s="353"/>
      <c r="B32" s="359"/>
      <c r="C32" s="360"/>
      <c r="D32" s="363"/>
      <c r="E32" s="363"/>
      <c r="F32" s="363"/>
      <c r="G32" s="479" t="s">
        <v>405</v>
      </c>
      <c r="H32" s="361"/>
      <c r="I32" s="361"/>
      <c r="J32" s="361"/>
      <c r="K32" s="361"/>
      <c r="L32" s="361"/>
      <c r="M32" s="361"/>
      <c r="N32" s="361"/>
      <c r="O32" s="361"/>
      <c r="P32" s="361"/>
      <c r="Q32" s="361"/>
      <c r="R32" s="361"/>
      <c r="S32" s="361"/>
      <c r="T32" s="361"/>
      <c r="U32" s="361"/>
      <c r="V32" s="361"/>
      <c r="W32" s="361"/>
      <c r="X32" s="361"/>
      <c r="Y32" s="361"/>
      <c r="Z32" s="361"/>
      <c r="AA32" s="361"/>
      <c r="AB32" s="361"/>
      <c r="AC32" s="361"/>
      <c r="AD32" s="361"/>
      <c r="AE32" s="361"/>
      <c r="AF32" s="361"/>
      <c r="AG32" s="361"/>
      <c r="AH32" s="361"/>
      <c r="AI32" s="362"/>
      <c r="AJ32" s="364"/>
      <c r="AK32" s="356"/>
    </row>
    <row r="33" spans="1:37" ht="14.25" customHeight="1">
      <c r="A33" s="353"/>
      <c r="B33" s="359"/>
      <c r="C33" s="360"/>
      <c r="D33" s="363"/>
      <c r="E33" s="363"/>
      <c r="F33" s="363"/>
      <c r="G33" s="479" t="s">
        <v>1159</v>
      </c>
      <c r="H33" s="361"/>
      <c r="I33" s="361"/>
      <c r="J33" s="361"/>
      <c r="K33" s="361"/>
      <c r="L33" s="361"/>
      <c r="M33" s="361"/>
      <c r="N33" s="361"/>
      <c r="O33" s="361"/>
      <c r="P33" s="361"/>
      <c r="Q33" s="361"/>
      <c r="R33" s="361"/>
      <c r="S33" s="361"/>
      <c r="T33" s="361"/>
      <c r="U33" s="361"/>
      <c r="V33" s="361"/>
      <c r="W33" s="361"/>
      <c r="X33" s="361"/>
      <c r="Y33" s="361"/>
      <c r="Z33" s="361"/>
      <c r="AA33" s="361"/>
      <c r="AB33" s="361"/>
      <c r="AC33" s="361"/>
      <c r="AD33" s="361"/>
      <c r="AE33" s="361"/>
      <c r="AF33" s="361"/>
      <c r="AG33" s="361"/>
      <c r="AH33" s="361"/>
      <c r="AI33" s="362"/>
      <c r="AJ33" s="364"/>
      <c r="AK33" s="356"/>
    </row>
    <row r="34" spans="1:37" ht="14.25" customHeight="1">
      <c r="A34" s="353"/>
      <c r="B34" s="359"/>
      <c r="C34" s="360"/>
      <c r="D34" s="363"/>
      <c r="E34" s="363"/>
      <c r="F34" s="363"/>
      <c r="G34" s="479" t="s">
        <v>563</v>
      </c>
      <c r="H34" s="361"/>
      <c r="I34" s="361"/>
      <c r="J34" s="361"/>
      <c r="K34" s="361"/>
      <c r="L34" s="361"/>
      <c r="M34" s="361"/>
      <c r="N34" s="361"/>
      <c r="O34" s="361"/>
      <c r="P34" s="361"/>
      <c r="Q34" s="361"/>
      <c r="R34" s="361"/>
      <c r="S34" s="361"/>
      <c r="T34" s="361"/>
      <c r="U34" s="361"/>
      <c r="V34" s="361"/>
      <c r="W34" s="361"/>
      <c r="X34" s="361"/>
      <c r="Y34" s="361"/>
      <c r="Z34" s="361"/>
      <c r="AA34" s="361"/>
      <c r="AB34" s="361"/>
      <c r="AC34" s="361"/>
      <c r="AD34" s="361"/>
      <c r="AE34" s="361"/>
      <c r="AF34" s="361"/>
      <c r="AG34" s="361"/>
      <c r="AH34" s="361"/>
      <c r="AI34" s="362"/>
      <c r="AJ34" s="354"/>
      <c r="AK34" s="356"/>
    </row>
    <row r="35" spans="1:37" ht="14.25" customHeight="1">
      <c r="A35" s="353"/>
      <c r="B35" s="359"/>
      <c r="C35" s="360"/>
      <c r="D35" s="363"/>
      <c r="E35" s="363"/>
      <c r="F35" s="363"/>
      <c r="G35" s="479" t="s">
        <v>564</v>
      </c>
      <c r="H35" s="361"/>
      <c r="I35" s="361"/>
      <c r="J35" s="361"/>
      <c r="K35" s="361"/>
      <c r="L35" s="361"/>
      <c r="M35" s="361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361"/>
      <c r="Y35" s="361"/>
      <c r="Z35" s="361"/>
      <c r="AA35" s="361"/>
      <c r="AB35" s="361"/>
      <c r="AC35" s="361"/>
      <c r="AD35" s="361"/>
      <c r="AE35" s="361"/>
      <c r="AF35" s="361"/>
      <c r="AG35" s="361"/>
      <c r="AH35" s="361"/>
      <c r="AI35" s="362"/>
      <c r="AJ35" s="354"/>
      <c r="AK35" s="356"/>
    </row>
    <row r="36" spans="1:37" ht="14.25" customHeight="1">
      <c r="A36" s="353"/>
      <c r="B36" s="359"/>
      <c r="C36" s="360"/>
      <c r="D36" s="363"/>
      <c r="E36" s="363"/>
      <c r="F36" s="363"/>
      <c r="G36" s="479" t="s">
        <v>567</v>
      </c>
      <c r="H36" s="361"/>
      <c r="I36" s="361"/>
      <c r="J36" s="361"/>
      <c r="K36" s="361"/>
      <c r="L36" s="361"/>
      <c r="M36" s="361"/>
      <c r="N36" s="361"/>
      <c r="O36" s="361"/>
      <c r="P36" s="361"/>
      <c r="Q36" s="361"/>
      <c r="R36" s="361"/>
      <c r="S36" s="361"/>
      <c r="T36" s="361"/>
      <c r="U36" s="361"/>
      <c r="V36" s="361"/>
      <c r="W36" s="361"/>
      <c r="X36" s="361"/>
      <c r="Y36" s="361"/>
      <c r="Z36" s="361"/>
      <c r="AA36" s="361"/>
      <c r="AB36" s="361"/>
      <c r="AC36" s="361"/>
      <c r="AD36" s="361"/>
      <c r="AE36" s="361"/>
      <c r="AF36" s="361"/>
      <c r="AG36" s="361"/>
      <c r="AH36" s="361"/>
      <c r="AI36" s="362"/>
      <c r="AJ36" s="354"/>
      <c r="AK36" s="356"/>
    </row>
    <row r="37" spans="1:37" ht="14.25" customHeight="1">
      <c r="A37" s="353"/>
      <c r="B37" s="354"/>
      <c r="C37" s="354"/>
      <c r="D37" s="363"/>
      <c r="E37" s="363"/>
      <c r="F37" s="363"/>
      <c r="G37" s="479" t="s">
        <v>566</v>
      </c>
      <c r="H37" s="361"/>
      <c r="I37" s="361"/>
      <c r="J37" s="361"/>
      <c r="K37" s="361"/>
      <c r="L37" s="361"/>
      <c r="M37" s="361"/>
      <c r="N37" s="361"/>
      <c r="O37" s="361"/>
      <c r="P37" s="361"/>
      <c r="Q37" s="361"/>
      <c r="R37" s="361"/>
      <c r="S37" s="361"/>
      <c r="T37" s="361"/>
      <c r="U37" s="361"/>
      <c r="V37" s="361"/>
      <c r="W37" s="361"/>
      <c r="X37" s="361"/>
      <c r="Y37" s="361"/>
      <c r="Z37" s="361"/>
      <c r="AA37" s="361"/>
      <c r="AB37" s="361"/>
      <c r="AC37" s="361"/>
      <c r="AD37" s="361"/>
      <c r="AE37" s="361"/>
      <c r="AF37" s="361"/>
      <c r="AG37" s="361"/>
      <c r="AH37" s="361"/>
      <c r="AI37" s="362"/>
      <c r="AJ37" s="354"/>
      <c r="AK37" s="356"/>
    </row>
    <row r="38" spans="1:37" s="530" customFormat="1" ht="14.25" customHeight="1">
      <c r="A38" s="353"/>
      <c r="B38" s="354"/>
      <c r="C38" s="354"/>
      <c r="D38" s="363"/>
      <c r="E38" s="363"/>
      <c r="F38" s="363"/>
      <c r="G38" s="479" t="s">
        <v>1291</v>
      </c>
      <c r="H38" s="361"/>
      <c r="I38" s="361"/>
      <c r="J38" s="361"/>
      <c r="K38" s="361"/>
      <c r="L38" s="361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61"/>
      <c r="AC38" s="361"/>
      <c r="AD38" s="361"/>
      <c r="AE38" s="361"/>
      <c r="AF38" s="361"/>
      <c r="AG38" s="361"/>
      <c r="AH38" s="361"/>
      <c r="AI38" s="362"/>
      <c r="AJ38" s="354"/>
      <c r="AK38" s="356"/>
    </row>
    <row r="39" spans="1:37" ht="14.25" customHeight="1">
      <c r="A39" s="353"/>
      <c r="B39" s="354"/>
      <c r="C39" s="354"/>
      <c r="D39" s="363"/>
      <c r="E39" s="363"/>
      <c r="F39" s="363"/>
      <c r="G39" s="479" t="s">
        <v>247</v>
      </c>
      <c r="H39" s="361"/>
      <c r="I39" s="361"/>
      <c r="J39" s="361"/>
      <c r="K39" s="361"/>
      <c r="L39" s="361"/>
      <c r="M39" s="361"/>
      <c r="N39" s="361"/>
      <c r="O39" s="361"/>
      <c r="P39" s="361"/>
      <c r="Q39" s="361"/>
      <c r="R39" s="361"/>
      <c r="S39" s="361"/>
      <c r="T39" s="361"/>
      <c r="U39" s="361"/>
      <c r="V39" s="361"/>
      <c r="W39" s="361"/>
      <c r="X39" s="361"/>
      <c r="Y39" s="361"/>
      <c r="Z39" s="361"/>
      <c r="AA39" s="361"/>
      <c r="AB39" s="361"/>
      <c r="AC39" s="361"/>
      <c r="AD39" s="361"/>
      <c r="AE39" s="361"/>
      <c r="AF39" s="361"/>
      <c r="AG39" s="361"/>
      <c r="AH39" s="361"/>
      <c r="AI39" s="362"/>
      <c r="AJ39" s="354"/>
      <c r="AK39" s="356"/>
    </row>
    <row r="40" spans="1:37" ht="14.25" customHeight="1">
      <c r="A40" s="353"/>
      <c r="B40" s="354"/>
      <c r="C40" s="354"/>
      <c r="D40" s="363"/>
      <c r="E40" s="363"/>
      <c r="F40" s="363"/>
      <c r="G40" s="479" t="s">
        <v>246</v>
      </c>
      <c r="H40" s="361"/>
      <c r="I40" s="361"/>
      <c r="J40" s="361"/>
      <c r="K40" s="361"/>
      <c r="L40" s="361"/>
      <c r="M40" s="361"/>
      <c r="N40" s="361"/>
      <c r="O40" s="361"/>
      <c r="P40" s="361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/>
      <c r="AC40" s="361"/>
      <c r="AD40" s="361"/>
      <c r="AE40" s="361"/>
      <c r="AF40" s="361"/>
      <c r="AG40" s="361"/>
      <c r="AH40" s="361"/>
      <c r="AI40" s="362"/>
      <c r="AJ40" s="354"/>
      <c r="AK40" s="356"/>
    </row>
    <row r="41" spans="1:37" ht="14.25" customHeight="1">
      <c r="A41" s="353"/>
      <c r="B41" s="354"/>
      <c r="C41" s="354"/>
      <c r="D41" s="363"/>
      <c r="E41" s="363"/>
      <c r="F41" s="363"/>
      <c r="G41" s="479" t="s">
        <v>569</v>
      </c>
      <c r="H41" s="361"/>
      <c r="I41" s="361"/>
      <c r="J41" s="361"/>
      <c r="K41" s="361"/>
      <c r="L41" s="361"/>
      <c r="M41" s="361"/>
      <c r="N41" s="361"/>
      <c r="O41" s="361"/>
      <c r="P41" s="361"/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361"/>
      <c r="AB41" s="361"/>
      <c r="AC41" s="361"/>
      <c r="AD41" s="361"/>
      <c r="AE41" s="361"/>
      <c r="AF41" s="361"/>
      <c r="AG41" s="361"/>
      <c r="AH41" s="361"/>
      <c r="AI41" s="362"/>
      <c r="AJ41" s="354"/>
      <c r="AK41" s="356"/>
    </row>
    <row r="42" spans="1:37" ht="14.25" customHeight="1">
      <c r="A42" s="353"/>
      <c r="B42" s="354"/>
      <c r="C42" s="354"/>
      <c r="D42" s="363"/>
      <c r="E42" s="363"/>
      <c r="F42" s="363"/>
      <c r="G42" s="479" t="s">
        <v>568</v>
      </c>
      <c r="H42" s="361"/>
      <c r="I42" s="361"/>
      <c r="J42" s="361"/>
      <c r="K42" s="361"/>
      <c r="L42" s="361"/>
      <c r="M42" s="361"/>
      <c r="N42" s="361"/>
      <c r="O42" s="361"/>
      <c r="P42" s="361"/>
      <c r="Q42" s="361"/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/>
      <c r="AD42" s="361"/>
      <c r="AE42" s="361"/>
      <c r="AF42" s="361"/>
      <c r="AG42" s="361"/>
      <c r="AH42" s="361"/>
      <c r="AI42" s="362"/>
      <c r="AJ42" s="354"/>
      <c r="AK42" s="356"/>
    </row>
    <row r="43" spans="1:37" ht="14.25" customHeight="1">
      <c r="A43" s="353"/>
      <c r="B43" s="354"/>
      <c r="C43" s="354"/>
      <c r="D43" s="363"/>
      <c r="E43" s="363"/>
      <c r="F43" s="363"/>
      <c r="G43" s="479" t="s">
        <v>570</v>
      </c>
      <c r="H43" s="361"/>
      <c r="I43" s="361"/>
      <c r="J43" s="361"/>
      <c r="K43" s="361"/>
      <c r="L43" s="361"/>
      <c r="M43" s="361"/>
      <c r="N43" s="361"/>
      <c r="O43" s="361"/>
      <c r="P43" s="361"/>
      <c r="Q43" s="361"/>
      <c r="R43" s="361"/>
      <c r="S43" s="361"/>
      <c r="T43" s="361"/>
      <c r="U43" s="361"/>
      <c r="V43" s="361"/>
      <c r="W43" s="361"/>
      <c r="X43" s="361"/>
      <c r="Y43" s="361"/>
      <c r="Z43" s="361"/>
      <c r="AA43" s="361"/>
      <c r="AB43" s="361"/>
      <c r="AC43" s="361"/>
      <c r="AD43" s="361"/>
      <c r="AE43" s="361"/>
      <c r="AF43" s="361"/>
      <c r="AG43" s="361"/>
      <c r="AH43" s="361"/>
      <c r="AI43" s="362"/>
      <c r="AJ43" s="354"/>
      <c r="AK43" s="356"/>
    </row>
    <row r="44" spans="1:37" ht="14.25" customHeight="1">
      <c r="A44" s="353"/>
      <c r="B44" s="354"/>
      <c r="C44" s="354"/>
      <c r="D44" s="363"/>
      <c r="E44" s="363"/>
      <c r="F44" s="363"/>
      <c r="G44" s="479" t="s">
        <v>571</v>
      </c>
      <c r="H44" s="354"/>
      <c r="I44" s="361"/>
      <c r="J44" s="361"/>
      <c r="K44" s="361"/>
      <c r="L44" s="361"/>
      <c r="M44" s="361"/>
      <c r="N44" s="361"/>
      <c r="O44" s="361"/>
      <c r="P44" s="361"/>
      <c r="Q44" s="361"/>
      <c r="R44" s="361"/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/>
      <c r="AD44" s="361"/>
      <c r="AE44" s="361"/>
      <c r="AF44" s="361"/>
      <c r="AG44" s="361"/>
      <c r="AH44" s="361"/>
      <c r="AI44" s="362"/>
      <c r="AJ44" s="354"/>
      <c r="AK44" s="356"/>
    </row>
    <row r="45" spans="1:37" ht="14.25" customHeight="1">
      <c r="A45" s="353"/>
      <c r="B45" s="354"/>
      <c r="C45" s="354"/>
      <c r="D45" s="363"/>
      <c r="E45" s="363"/>
      <c r="F45" s="363"/>
      <c r="G45" s="479" t="s">
        <v>572</v>
      </c>
      <c r="H45" s="361"/>
      <c r="I45" s="361"/>
      <c r="J45" s="361"/>
      <c r="K45" s="361"/>
      <c r="L45" s="361"/>
      <c r="M45" s="361"/>
      <c r="N45" s="361"/>
      <c r="O45" s="361"/>
      <c r="P45" s="361"/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361"/>
      <c r="AB45" s="361"/>
      <c r="AC45" s="361"/>
      <c r="AD45" s="361"/>
      <c r="AE45" s="361"/>
      <c r="AF45" s="361"/>
      <c r="AG45" s="361"/>
      <c r="AH45" s="361"/>
      <c r="AI45" s="362"/>
      <c r="AJ45" s="354"/>
      <c r="AK45" s="356"/>
    </row>
    <row r="46" spans="1:37" ht="14.25" customHeight="1">
      <c r="A46" s="353"/>
      <c r="B46" s="354"/>
      <c r="C46" s="354"/>
      <c r="D46" s="363"/>
      <c r="E46" s="363"/>
      <c r="F46" s="363"/>
      <c r="G46" s="479" t="s">
        <v>1160</v>
      </c>
      <c r="H46" s="361"/>
      <c r="I46" s="361"/>
      <c r="J46" s="361"/>
      <c r="K46" s="361"/>
      <c r="L46" s="361"/>
      <c r="M46" s="361"/>
      <c r="N46" s="361"/>
      <c r="O46" s="361"/>
      <c r="P46" s="361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361"/>
      <c r="AB46" s="361"/>
      <c r="AC46" s="361"/>
      <c r="AD46" s="361"/>
      <c r="AE46" s="361"/>
      <c r="AF46" s="361"/>
      <c r="AG46" s="361"/>
      <c r="AH46" s="361"/>
      <c r="AI46" s="362"/>
      <c r="AJ46" s="354"/>
      <c r="AK46" s="356"/>
    </row>
    <row r="47" spans="1:37" ht="14.25" customHeight="1">
      <c r="A47" s="353"/>
      <c r="B47" s="354"/>
      <c r="C47" s="354"/>
      <c r="D47" s="363"/>
      <c r="E47" s="363"/>
      <c r="F47" s="363"/>
      <c r="G47" s="479" t="s">
        <v>804</v>
      </c>
      <c r="H47" s="361"/>
      <c r="I47" s="361"/>
      <c r="J47" s="361"/>
      <c r="K47" s="361"/>
      <c r="L47" s="361"/>
      <c r="M47" s="361"/>
      <c r="N47" s="361"/>
      <c r="O47" s="361"/>
      <c r="P47" s="361"/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361"/>
      <c r="AB47" s="361"/>
      <c r="AC47" s="361"/>
      <c r="AD47" s="361"/>
      <c r="AE47" s="361"/>
      <c r="AF47" s="361"/>
      <c r="AG47" s="361"/>
      <c r="AH47" s="361"/>
      <c r="AI47" s="362"/>
      <c r="AJ47" s="354"/>
      <c r="AK47" s="356"/>
    </row>
    <row r="48" spans="1:37" ht="14.25" customHeight="1">
      <c r="A48" s="353"/>
      <c r="B48" s="354"/>
      <c r="C48" s="354"/>
      <c r="D48" s="363"/>
      <c r="E48" s="363"/>
      <c r="F48" s="363"/>
      <c r="G48" s="479" t="s">
        <v>248</v>
      </c>
      <c r="H48" s="361"/>
      <c r="I48" s="361"/>
      <c r="J48" s="361"/>
      <c r="K48" s="361"/>
      <c r="L48" s="361"/>
      <c r="M48" s="361"/>
      <c r="N48" s="361"/>
      <c r="O48" s="361"/>
      <c r="P48" s="361"/>
      <c r="Q48" s="361"/>
      <c r="R48" s="361"/>
      <c r="S48" s="361"/>
      <c r="T48" s="361"/>
      <c r="U48" s="361"/>
      <c r="V48" s="361"/>
      <c r="W48" s="361"/>
      <c r="X48" s="361"/>
      <c r="Y48" s="361"/>
      <c r="Z48" s="361"/>
      <c r="AA48" s="361"/>
      <c r="AB48" s="361"/>
      <c r="AC48" s="361"/>
      <c r="AD48" s="361"/>
      <c r="AE48" s="361"/>
      <c r="AF48" s="361"/>
      <c r="AG48" s="361"/>
      <c r="AH48" s="361"/>
      <c r="AI48" s="362"/>
      <c r="AJ48" s="354"/>
      <c r="AK48" s="356"/>
    </row>
    <row r="49" spans="1:37" ht="14.25" customHeight="1">
      <c r="A49" s="353"/>
      <c r="B49" s="354"/>
      <c r="C49" s="354"/>
      <c r="D49" s="363"/>
      <c r="E49" s="363"/>
      <c r="F49" s="363"/>
      <c r="G49" s="479" t="s">
        <v>1161</v>
      </c>
      <c r="H49" s="361"/>
      <c r="I49" s="361"/>
      <c r="J49" s="361"/>
      <c r="K49" s="361"/>
      <c r="L49" s="361"/>
      <c r="M49" s="361"/>
      <c r="N49" s="361"/>
      <c r="O49" s="361"/>
      <c r="P49" s="361"/>
      <c r="Q49" s="361"/>
      <c r="R49" s="361"/>
      <c r="S49" s="361"/>
      <c r="T49" s="361"/>
      <c r="U49" s="361"/>
      <c r="V49" s="361"/>
      <c r="W49" s="361"/>
      <c r="X49" s="361"/>
      <c r="Y49" s="361"/>
      <c r="Z49" s="361"/>
      <c r="AA49" s="361"/>
      <c r="AB49" s="361"/>
      <c r="AC49" s="361"/>
      <c r="AD49" s="361"/>
      <c r="AE49" s="361"/>
      <c r="AF49" s="361"/>
      <c r="AG49" s="361"/>
      <c r="AH49" s="361"/>
      <c r="AI49" s="362"/>
      <c r="AJ49" s="354"/>
      <c r="AK49" s="356"/>
    </row>
    <row r="50" spans="1:37" ht="14.25" customHeight="1">
      <c r="A50" s="353"/>
      <c r="B50" s="354"/>
      <c r="C50" s="354"/>
      <c r="D50" s="363"/>
      <c r="E50" s="363"/>
      <c r="F50" s="363"/>
      <c r="G50" s="479" t="s">
        <v>561</v>
      </c>
      <c r="H50" s="361"/>
      <c r="I50" s="361"/>
      <c r="J50" s="361"/>
      <c r="K50" s="361"/>
      <c r="L50" s="361"/>
      <c r="M50" s="361"/>
      <c r="N50" s="361"/>
      <c r="O50" s="361"/>
      <c r="P50" s="361"/>
      <c r="Q50" s="361"/>
      <c r="R50" s="361"/>
      <c r="S50" s="361"/>
      <c r="T50" s="361"/>
      <c r="U50" s="361"/>
      <c r="V50" s="361"/>
      <c r="W50" s="361"/>
      <c r="X50" s="361"/>
      <c r="Y50" s="361"/>
      <c r="Z50" s="361"/>
      <c r="AA50" s="361"/>
      <c r="AB50" s="361"/>
      <c r="AC50" s="361"/>
      <c r="AD50" s="361"/>
      <c r="AE50" s="361"/>
      <c r="AF50" s="361"/>
      <c r="AG50" s="361"/>
      <c r="AH50" s="361"/>
      <c r="AI50" s="362"/>
      <c r="AJ50" s="354"/>
      <c r="AK50" s="356"/>
    </row>
    <row r="51" spans="1:37" ht="14.25" customHeight="1">
      <c r="A51" s="353"/>
      <c r="B51" s="354"/>
      <c r="C51" s="354"/>
      <c r="D51" s="363"/>
      <c r="E51" s="363"/>
      <c r="F51" s="363"/>
      <c r="G51" s="479" t="s">
        <v>562</v>
      </c>
      <c r="H51" s="361"/>
      <c r="I51" s="361"/>
      <c r="J51" s="361"/>
      <c r="K51" s="361"/>
      <c r="L51" s="361"/>
      <c r="M51" s="361"/>
      <c r="N51" s="361"/>
      <c r="O51" s="361"/>
      <c r="P51" s="361"/>
      <c r="Q51" s="361"/>
      <c r="R51" s="361"/>
      <c r="S51" s="361"/>
      <c r="T51" s="361"/>
      <c r="U51" s="361"/>
      <c r="V51" s="361"/>
      <c r="W51" s="361"/>
      <c r="X51" s="361"/>
      <c r="Y51" s="361"/>
      <c r="Z51" s="361"/>
      <c r="AA51" s="361"/>
      <c r="AB51" s="361"/>
      <c r="AC51" s="361"/>
      <c r="AD51" s="361"/>
      <c r="AE51" s="361"/>
      <c r="AF51" s="361"/>
      <c r="AG51" s="361"/>
      <c r="AH51" s="361"/>
      <c r="AI51" s="362"/>
      <c r="AJ51" s="354"/>
      <c r="AK51" s="356"/>
    </row>
    <row r="52" spans="1:37" ht="14.25" customHeight="1">
      <c r="A52" s="353"/>
      <c r="B52" s="354"/>
      <c r="C52" s="354"/>
      <c r="D52" s="363"/>
      <c r="E52" s="363"/>
      <c r="F52" s="363"/>
      <c r="G52" s="479" t="s">
        <v>807</v>
      </c>
      <c r="H52" s="361"/>
      <c r="I52" s="361"/>
      <c r="J52" s="361"/>
      <c r="K52" s="361"/>
      <c r="L52" s="361"/>
      <c r="M52" s="361"/>
      <c r="N52" s="361"/>
      <c r="O52" s="361"/>
      <c r="P52" s="361"/>
      <c r="Q52" s="361"/>
      <c r="R52" s="361"/>
      <c r="S52" s="361"/>
      <c r="T52" s="361"/>
      <c r="U52" s="361"/>
      <c r="V52" s="361"/>
      <c r="W52" s="361"/>
      <c r="X52" s="361"/>
      <c r="Y52" s="361"/>
      <c r="Z52" s="361"/>
      <c r="AA52" s="361"/>
      <c r="AB52" s="361"/>
      <c r="AC52" s="361"/>
      <c r="AD52" s="361"/>
      <c r="AE52" s="361"/>
      <c r="AF52" s="361"/>
      <c r="AG52" s="361"/>
      <c r="AH52" s="361"/>
      <c r="AI52" s="362"/>
      <c r="AJ52" s="354"/>
      <c r="AK52" s="356"/>
    </row>
    <row r="53" spans="1:37" ht="14.25" customHeight="1">
      <c r="A53" s="353"/>
      <c r="B53" s="354"/>
      <c r="C53" s="354"/>
      <c r="D53" s="363"/>
      <c r="E53" s="363"/>
      <c r="F53" s="363"/>
      <c r="G53" s="479" t="s">
        <v>559</v>
      </c>
      <c r="H53" s="354"/>
      <c r="I53" s="361"/>
      <c r="J53" s="361"/>
      <c r="K53" s="361"/>
      <c r="L53" s="361"/>
      <c r="M53" s="361"/>
      <c r="N53" s="361"/>
      <c r="O53" s="361"/>
      <c r="P53" s="361"/>
      <c r="Q53" s="361"/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/>
      <c r="AC53" s="361"/>
      <c r="AD53" s="361"/>
      <c r="AE53" s="361"/>
      <c r="AF53" s="361"/>
      <c r="AG53" s="361"/>
      <c r="AH53" s="361"/>
      <c r="AI53" s="362"/>
      <c r="AJ53" s="354"/>
      <c r="AK53" s="356"/>
    </row>
    <row r="54" spans="1:37" ht="14.25" customHeight="1">
      <c r="A54" s="353"/>
      <c r="B54" s="354"/>
      <c r="C54" s="354"/>
      <c r="D54" s="354"/>
      <c r="E54" s="354"/>
      <c r="F54" s="354"/>
      <c r="G54" s="479" t="s">
        <v>555</v>
      </c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6"/>
      <c r="T54" s="366"/>
      <c r="U54" s="366"/>
      <c r="V54" s="366"/>
      <c r="W54" s="366"/>
      <c r="X54" s="366"/>
      <c r="Y54" s="366"/>
      <c r="Z54" s="366"/>
      <c r="AA54" s="366"/>
      <c r="AB54" s="366"/>
      <c r="AC54" s="366"/>
      <c r="AD54" s="366"/>
      <c r="AE54" s="366"/>
      <c r="AF54" s="366"/>
      <c r="AG54" s="366"/>
      <c r="AH54" s="354"/>
      <c r="AI54" s="354"/>
      <c r="AJ54" s="354"/>
      <c r="AK54" s="356"/>
    </row>
    <row r="55" spans="1:37" ht="14.25" customHeight="1">
      <c r="A55" s="353"/>
      <c r="B55" s="354"/>
      <c r="C55" s="354"/>
      <c r="D55" s="354"/>
      <c r="E55" s="354"/>
      <c r="F55" s="354"/>
      <c r="G55" s="470" t="s">
        <v>556</v>
      </c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54"/>
      <c r="AI55" s="354"/>
      <c r="AJ55" s="354"/>
      <c r="AK55" s="356"/>
    </row>
    <row r="56" spans="1:37" ht="14.25" customHeight="1">
      <c r="A56" s="353"/>
      <c r="B56" s="354"/>
      <c r="C56" s="354"/>
      <c r="D56" s="354"/>
      <c r="E56" s="354"/>
      <c r="F56" s="354"/>
      <c r="G56" s="470" t="s">
        <v>558</v>
      </c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6"/>
      <c r="T56" s="366"/>
      <c r="U56" s="366"/>
      <c r="V56" s="366"/>
      <c r="W56" s="366"/>
      <c r="X56" s="366"/>
      <c r="Y56" s="366"/>
      <c r="Z56" s="366"/>
      <c r="AA56" s="366"/>
      <c r="AB56" s="366"/>
      <c r="AC56" s="366"/>
      <c r="AD56" s="366"/>
      <c r="AE56" s="366"/>
      <c r="AF56" s="366"/>
      <c r="AG56" s="366"/>
      <c r="AH56" s="354"/>
      <c r="AI56" s="354"/>
      <c r="AJ56" s="354"/>
      <c r="AK56" s="356"/>
    </row>
    <row r="57" spans="1:37" ht="14.25" customHeight="1">
      <c r="A57" s="353"/>
      <c r="B57" s="354"/>
      <c r="C57" s="354"/>
      <c r="D57" s="354"/>
      <c r="E57" s="354"/>
      <c r="F57" s="354"/>
      <c r="G57" s="470" t="s">
        <v>557</v>
      </c>
      <c r="H57" s="365"/>
      <c r="I57" s="365"/>
      <c r="J57" s="365"/>
      <c r="K57" s="365"/>
      <c r="L57" s="365"/>
      <c r="M57" s="365"/>
      <c r="N57" s="365"/>
      <c r="O57" s="365"/>
      <c r="P57" s="365"/>
      <c r="Q57" s="365"/>
      <c r="R57" s="365"/>
      <c r="S57" s="366"/>
      <c r="T57" s="366"/>
      <c r="U57" s="366"/>
      <c r="V57" s="366"/>
      <c r="W57" s="366"/>
      <c r="X57" s="366"/>
      <c r="Y57" s="366"/>
      <c r="Z57" s="366"/>
      <c r="AA57" s="366"/>
      <c r="AB57" s="366"/>
      <c r="AC57" s="366"/>
      <c r="AD57" s="366"/>
      <c r="AE57" s="366"/>
      <c r="AF57" s="366"/>
      <c r="AG57" s="366"/>
      <c r="AH57" s="354"/>
      <c r="AI57" s="354"/>
      <c r="AJ57" s="354"/>
      <c r="AK57" s="356"/>
    </row>
    <row r="58" spans="1:37" ht="14.25" customHeight="1">
      <c r="A58" s="353"/>
      <c r="B58" s="354"/>
      <c r="C58" s="354"/>
      <c r="D58" s="354"/>
      <c r="E58" s="354"/>
      <c r="F58" s="354"/>
      <c r="G58" s="470" t="s">
        <v>1162</v>
      </c>
      <c r="H58" s="365"/>
      <c r="I58" s="365"/>
      <c r="J58" s="365"/>
      <c r="K58" s="365"/>
      <c r="L58" s="365"/>
      <c r="M58" s="365"/>
      <c r="N58" s="365"/>
      <c r="O58" s="365"/>
      <c r="P58" s="365"/>
      <c r="Q58" s="365"/>
      <c r="R58" s="365"/>
      <c r="S58" s="366"/>
      <c r="T58" s="366"/>
      <c r="U58" s="366"/>
      <c r="V58" s="366"/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366"/>
      <c r="AH58" s="354"/>
      <c r="AI58" s="354"/>
      <c r="AJ58" s="354"/>
      <c r="AK58" s="356"/>
    </row>
    <row r="59" spans="1:37" s="566" customFormat="1" ht="14.25" customHeight="1">
      <c r="A59" s="353"/>
      <c r="B59" s="354"/>
      <c r="C59" s="354"/>
      <c r="D59" s="354"/>
      <c r="E59" s="354"/>
      <c r="F59" s="354"/>
      <c r="G59" s="595" t="s">
        <v>1324</v>
      </c>
      <c r="H59" s="365"/>
      <c r="I59" s="365"/>
      <c r="J59" s="365"/>
      <c r="K59" s="365"/>
      <c r="L59" s="365"/>
      <c r="M59" s="365"/>
      <c r="N59" s="365"/>
      <c r="O59" s="365"/>
      <c r="P59" s="365"/>
      <c r="Q59" s="365"/>
      <c r="R59" s="365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54"/>
      <c r="AI59" s="354"/>
      <c r="AJ59" s="354"/>
      <c r="AK59" s="356"/>
    </row>
    <row r="60" spans="1:37" s="566" customFormat="1" ht="14.25" customHeight="1">
      <c r="A60" s="353"/>
      <c r="B60" s="354"/>
      <c r="C60" s="354"/>
      <c r="D60" s="354"/>
      <c r="E60" s="354"/>
      <c r="F60" s="354"/>
      <c r="G60" s="595" t="s">
        <v>1325</v>
      </c>
      <c r="H60" s="365"/>
      <c r="I60" s="365"/>
      <c r="J60" s="365"/>
      <c r="K60" s="365"/>
      <c r="L60" s="365"/>
      <c r="M60" s="365"/>
      <c r="N60" s="365"/>
      <c r="O60" s="365"/>
      <c r="P60" s="365"/>
      <c r="Q60" s="365"/>
      <c r="R60" s="365"/>
      <c r="S60" s="366"/>
      <c r="T60" s="366"/>
      <c r="U60" s="366"/>
      <c r="V60" s="366"/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54"/>
      <c r="AI60" s="354"/>
      <c r="AJ60" s="354"/>
      <c r="AK60" s="356"/>
    </row>
    <row r="61" spans="1:37" s="566" customFormat="1" ht="14.25" customHeight="1">
      <c r="A61" s="353"/>
      <c r="B61" s="354"/>
      <c r="C61" s="354"/>
      <c r="D61" s="354"/>
      <c r="E61" s="354"/>
      <c r="F61" s="354"/>
      <c r="G61" s="595" t="s">
        <v>1326</v>
      </c>
      <c r="H61" s="365"/>
      <c r="I61" s="365"/>
      <c r="J61" s="365"/>
      <c r="K61" s="365"/>
      <c r="L61" s="365"/>
      <c r="M61" s="365"/>
      <c r="N61" s="365"/>
      <c r="O61" s="365"/>
      <c r="P61" s="365"/>
      <c r="Q61" s="365"/>
      <c r="R61" s="365"/>
      <c r="S61" s="366"/>
      <c r="T61" s="366"/>
      <c r="U61" s="366"/>
      <c r="V61" s="366"/>
      <c r="W61" s="366"/>
      <c r="X61" s="366"/>
      <c r="Y61" s="366"/>
      <c r="Z61" s="366"/>
      <c r="AA61" s="366"/>
      <c r="AB61" s="366"/>
      <c r="AC61" s="366"/>
      <c r="AD61" s="366"/>
      <c r="AE61" s="366"/>
      <c r="AF61" s="366"/>
      <c r="AG61" s="366"/>
      <c r="AH61" s="354"/>
      <c r="AI61" s="354"/>
      <c r="AJ61" s="354"/>
      <c r="AK61" s="356"/>
    </row>
    <row r="62" spans="1:37" ht="14.25" customHeight="1">
      <c r="A62" s="353"/>
      <c r="B62" s="354"/>
      <c r="C62" s="354"/>
      <c r="D62" s="354"/>
      <c r="E62" s="354"/>
      <c r="F62" s="354"/>
      <c r="G62" s="470" t="s">
        <v>1163</v>
      </c>
      <c r="H62" s="365"/>
      <c r="I62" s="365"/>
      <c r="J62" s="365"/>
      <c r="K62" s="365"/>
      <c r="L62" s="365"/>
      <c r="M62" s="365"/>
      <c r="N62" s="365"/>
      <c r="O62" s="365"/>
      <c r="P62" s="365"/>
      <c r="Q62" s="365"/>
      <c r="R62" s="365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54"/>
      <c r="AI62" s="354"/>
      <c r="AJ62" s="354"/>
      <c r="AK62" s="356"/>
    </row>
    <row r="63" spans="1:37" ht="14.25" customHeight="1">
      <c r="A63" s="353"/>
      <c r="B63" s="354"/>
      <c r="C63" s="354"/>
      <c r="D63" s="354"/>
      <c r="E63" s="354"/>
      <c r="F63" s="354"/>
      <c r="G63" s="470" t="s">
        <v>810</v>
      </c>
      <c r="H63" s="365"/>
      <c r="I63" s="365"/>
      <c r="J63" s="365"/>
      <c r="K63" s="365"/>
      <c r="L63" s="365"/>
      <c r="M63" s="365"/>
      <c r="N63" s="365"/>
      <c r="O63" s="365"/>
      <c r="P63" s="365"/>
      <c r="Q63" s="365"/>
      <c r="R63" s="365"/>
      <c r="S63" s="366"/>
      <c r="T63" s="366"/>
      <c r="U63" s="366"/>
      <c r="V63" s="366"/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54"/>
      <c r="AI63" s="354"/>
      <c r="AJ63" s="354"/>
      <c r="AK63" s="356"/>
    </row>
    <row r="64" spans="1:37" s="508" customFormat="1" ht="14.25" customHeight="1">
      <c r="A64" s="353"/>
      <c r="B64" s="354"/>
      <c r="C64" s="354"/>
      <c r="D64" s="354"/>
      <c r="E64" s="354"/>
      <c r="F64" s="354"/>
      <c r="G64" s="470" t="s">
        <v>1281</v>
      </c>
      <c r="H64" s="365"/>
      <c r="I64" s="365"/>
      <c r="J64" s="365"/>
      <c r="K64" s="365"/>
      <c r="L64" s="365"/>
      <c r="M64" s="365"/>
      <c r="N64" s="365"/>
      <c r="O64" s="365"/>
      <c r="P64" s="365"/>
      <c r="Q64" s="365"/>
      <c r="R64" s="365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54"/>
      <c r="AI64" s="354"/>
      <c r="AJ64" s="354"/>
      <c r="AK64" s="356"/>
    </row>
    <row r="65" spans="1:37" ht="14.25" customHeight="1">
      <c r="A65" s="353"/>
      <c r="B65" s="354"/>
      <c r="C65" s="354"/>
      <c r="D65" s="354"/>
      <c r="E65" s="354"/>
      <c r="F65" s="354"/>
      <c r="G65" s="470" t="s">
        <v>1164</v>
      </c>
      <c r="H65" s="365"/>
      <c r="I65" s="365"/>
      <c r="J65" s="365"/>
      <c r="K65" s="365"/>
      <c r="L65" s="365"/>
      <c r="M65" s="365"/>
      <c r="N65" s="365"/>
      <c r="O65" s="365"/>
      <c r="P65" s="365"/>
      <c r="Q65" s="365"/>
      <c r="R65" s="365"/>
      <c r="S65" s="366"/>
      <c r="T65" s="366"/>
      <c r="U65" s="366"/>
      <c r="V65" s="366"/>
      <c r="W65" s="366"/>
      <c r="X65" s="366"/>
      <c r="Y65" s="366"/>
      <c r="Z65" s="366"/>
      <c r="AA65" s="366"/>
      <c r="AB65" s="366"/>
      <c r="AC65" s="366"/>
      <c r="AD65" s="366"/>
      <c r="AE65" s="366"/>
      <c r="AF65" s="366"/>
      <c r="AG65" s="366"/>
      <c r="AH65" s="354"/>
      <c r="AI65" s="354"/>
      <c r="AJ65" s="354"/>
      <c r="AK65" s="356"/>
    </row>
    <row r="66" spans="1:37" ht="14.25" customHeight="1">
      <c r="A66" s="353"/>
      <c r="B66" s="354"/>
      <c r="C66" s="354"/>
      <c r="D66" s="354"/>
      <c r="E66" s="354"/>
      <c r="F66" s="354"/>
      <c r="G66" s="470" t="s">
        <v>1165</v>
      </c>
      <c r="H66" s="354"/>
      <c r="I66" s="354"/>
      <c r="J66" s="354"/>
      <c r="K66" s="354"/>
      <c r="L66" s="354"/>
      <c r="M66" s="354"/>
      <c r="N66" s="354"/>
      <c r="O66" s="354"/>
      <c r="P66" s="354"/>
      <c r="Q66" s="354"/>
      <c r="R66" s="354"/>
      <c r="S66" s="354"/>
      <c r="T66" s="354"/>
      <c r="U66" s="354"/>
      <c r="V66" s="354"/>
      <c r="W66" s="354"/>
      <c r="X66" s="354"/>
      <c r="Y66" s="354"/>
      <c r="Z66" s="354"/>
      <c r="AA66" s="354"/>
      <c r="AB66" s="354"/>
      <c r="AC66" s="354"/>
      <c r="AD66" s="354"/>
      <c r="AE66" s="354"/>
      <c r="AF66" s="354"/>
      <c r="AG66" s="354"/>
      <c r="AH66" s="354"/>
      <c r="AI66" s="354"/>
      <c r="AJ66" s="354"/>
      <c r="AK66" s="356"/>
    </row>
    <row r="67" spans="1:37" ht="14.25" customHeight="1">
      <c r="A67" s="367"/>
      <c r="B67" s="354"/>
      <c r="C67" s="354"/>
      <c r="D67" s="354"/>
      <c r="E67" s="354"/>
      <c r="F67" s="354"/>
      <c r="G67" s="354" t="s">
        <v>1166</v>
      </c>
      <c r="H67" s="354"/>
      <c r="I67" s="354"/>
      <c r="J67" s="354"/>
      <c r="K67" s="354"/>
      <c r="L67" s="354"/>
      <c r="M67" s="354"/>
      <c r="N67" s="354"/>
      <c r="O67" s="354"/>
      <c r="P67" s="354"/>
      <c r="Q67" s="354"/>
      <c r="R67" s="354"/>
      <c r="S67" s="354"/>
      <c r="T67" s="354"/>
      <c r="U67" s="354"/>
      <c r="V67" s="354"/>
      <c r="W67" s="354"/>
      <c r="X67" s="354"/>
      <c r="Y67" s="354"/>
      <c r="Z67" s="354"/>
      <c r="AA67" s="354"/>
      <c r="AB67" s="354"/>
      <c r="AC67" s="354"/>
      <c r="AD67" s="354"/>
      <c r="AE67" s="354"/>
      <c r="AF67" s="354"/>
      <c r="AG67" s="354"/>
      <c r="AH67" s="354"/>
      <c r="AI67" s="354"/>
      <c r="AJ67" s="354"/>
      <c r="AK67" s="368"/>
    </row>
    <row r="68" spans="1:37" ht="14.25" customHeight="1">
      <c r="A68" s="369"/>
      <c r="B68" s="354"/>
      <c r="C68" s="354"/>
      <c r="D68" s="354"/>
      <c r="E68" s="354"/>
      <c r="F68" s="354"/>
      <c r="G68" s="354" t="s">
        <v>1167</v>
      </c>
      <c r="H68" s="354"/>
      <c r="I68" s="354"/>
      <c r="J68" s="354"/>
      <c r="K68" s="354"/>
      <c r="L68" s="354"/>
      <c r="M68" s="354"/>
      <c r="N68" s="354"/>
      <c r="O68" s="354"/>
      <c r="P68" s="354"/>
      <c r="Q68" s="354"/>
      <c r="R68" s="354"/>
      <c r="S68" s="354"/>
      <c r="T68" s="354"/>
      <c r="U68" s="354"/>
      <c r="V68" s="354"/>
      <c r="W68" s="354"/>
      <c r="X68" s="354"/>
      <c r="Y68" s="354"/>
      <c r="Z68" s="354"/>
      <c r="AA68" s="354"/>
      <c r="AB68" s="354"/>
      <c r="AC68" s="354"/>
      <c r="AD68" s="354"/>
      <c r="AE68" s="354"/>
      <c r="AF68" s="354"/>
      <c r="AG68" s="354"/>
      <c r="AH68" s="354"/>
      <c r="AI68" s="354"/>
      <c r="AJ68" s="354"/>
      <c r="AK68" s="368"/>
    </row>
    <row r="69" spans="1:37" ht="14.25" customHeight="1">
      <c r="A69" s="369"/>
      <c r="B69" s="354"/>
      <c r="C69" s="354"/>
      <c r="D69" s="354"/>
      <c r="E69" s="354"/>
      <c r="F69" s="354"/>
      <c r="G69" s="354" t="s">
        <v>1168</v>
      </c>
      <c r="H69" s="354"/>
      <c r="I69" s="354"/>
      <c r="J69" s="354"/>
      <c r="K69" s="354"/>
      <c r="L69" s="354"/>
      <c r="M69" s="354"/>
      <c r="N69" s="354"/>
      <c r="O69" s="354"/>
      <c r="P69" s="354"/>
      <c r="Q69" s="354"/>
      <c r="R69" s="354"/>
      <c r="S69" s="354"/>
      <c r="T69" s="354"/>
      <c r="U69" s="354"/>
      <c r="V69" s="354"/>
      <c r="W69" s="354"/>
      <c r="X69" s="354"/>
      <c r="Y69" s="354"/>
      <c r="Z69" s="354"/>
      <c r="AA69" s="354"/>
      <c r="AB69" s="354"/>
      <c r="AC69" s="354"/>
      <c r="AD69" s="354"/>
      <c r="AE69" s="354"/>
      <c r="AF69" s="354"/>
      <c r="AG69" s="354"/>
      <c r="AH69" s="354"/>
      <c r="AI69" s="354"/>
      <c r="AJ69" s="354"/>
      <c r="AK69" s="368"/>
    </row>
    <row r="70" spans="1:37" ht="14.25" customHeight="1">
      <c r="A70" s="369"/>
      <c r="B70" s="354"/>
      <c r="C70" s="354"/>
      <c r="D70" s="354"/>
      <c r="E70" s="354"/>
      <c r="F70" s="354"/>
      <c r="G70" s="354" t="s">
        <v>1169</v>
      </c>
      <c r="H70" s="354"/>
      <c r="I70" s="354"/>
      <c r="J70" s="354"/>
      <c r="K70" s="354"/>
      <c r="L70" s="354"/>
      <c r="M70" s="354"/>
      <c r="N70" s="354"/>
      <c r="O70" s="354"/>
      <c r="P70" s="354"/>
      <c r="Q70" s="354"/>
      <c r="R70" s="354"/>
      <c r="S70" s="354"/>
      <c r="T70" s="354"/>
      <c r="U70" s="354"/>
      <c r="V70" s="354"/>
      <c r="W70" s="354"/>
      <c r="X70" s="354"/>
      <c r="Y70" s="354"/>
      <c r="Z70" s="354"/>
      <c r="AA70" s="354"/>
      <c r="AB70" s="354"/>
      <c r="AC70" s="354"/>
      <c r="AD70" s="354"/>
      <c r="AE70" s="354"/>
      <c r="AF70" s="354"/>
      <c r="AG70" s="354"/>
      <c r="AH70" s="354"/>
      <c r="AI70" s="354"/>
      <c r="AJ70" s="354"/>
      <c r="AK70" s="368"/>
    </row>
    <row r="71" spans="1:37" ht="14.25" customHeight="1">
      <c r="A71" s="369"/>
      <c r="B71" s="354"/>
      <c r="C71" s="354"/>
      <c r="D71" s="354"/>
      <c r="E71" s="354"/>
      <c r="F71" s="354"/>
      <c r="G71" s="354" t="s">
        <v>565</v>
      </c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  <c r="AD71" s="354"/>
      <c r="AE71" s="354"/>
      <c r="AF71" s="354"/>
      <c r="AG71" s="354"/>
      <c r="AH71" s="354"/>
      <c r="AI71" s="354"/>
      <c r="AJ71" s="354"/>
      <c r="AK71" s="368"/>
    </row>
    <row r="72" spans="1:37" ht="14.25" customHeight="1">
      <c r="A72" s="369"/>
      <c r="B72" s="354"/>
      <c r="C72" s="354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4"/>
      <c r="T72" s="354"/>
      <c r="U72" s="354"/>
      <c r="V72" s="354"/>
      <c r="W72" s="354"/>
      <c r="X72" s="354"/>
      <c r="Y72" s="354"/>
      <c r="Z72" s="354"/>
      <c r="AA72" s="354"/>
      <c r="AB72" s="354"/>
      <c r="AC72" s="354"/>
      <c r="AD72" s="354"/>
      <c r="AE72" s="354"/>
      <c r="AF72" s="354"/>
      <c r="AG72" s="354"/>
      <c r="AH72" s="354"/>
      <c r="AI72" s="354"/>
      <c r="AJ72" s="354"/>
      <c r="AK72" s="368"/>
    </row>
    <row r="73" spans="1:37" ht="14.25" customHeight="1">
      <c r="A73" s="369"/>
      <c r="B73" s="354"/>
      <c r="C73" s="354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  <c r="U73" s="354"/>
      <c r="V73" s="354"/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354"/>
      <c r="AI73" s="354"/>
      <c r="AJ73" s="354"/>
      <c r="AK73" s="368"/>
    </row>
    <row r="74" spans="1:37" ht="14.25" customHeight="1">
      <c r="A74" s="369"/>
      <c r="B74" s="354"/>
      <c r="C74" s="354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4"/>
      <c r="U74" s="354"/>
      <c r="V74" s="354"/>
      <c r="W74" s="354"/>
      <c r="X74" s="354"/>
      <c r="Y74" s="354"/>
      <c r="Z74" s="354"/>
      <c r="AA74" s="354"/>
      <c r="AB74" s="354"/>
      <c r="AC74" s="354"/>
      <c r="AD74" s="354"/>
      <c r="AE74" s="354"/>
      <c r="AF74" s="354"/>
      <c r="AG74" s="354"/>
      <c r="AH74" s="354"/>
      <c r="AI74" s="354"/>
      <c r="AJ74" s="354"/>
      <c r="AK74" s="368"/>
    </row>
    <row r="75" spans="1:37" ht="14.25" customHeight="1">
      <c r="A75" s="370"/>
      <c r="B75" s="371"/>
      <c r="C75" s="371"/>
      <c r="D75" s="371"/>
      <c r="E75" s="371"/>
      <c r="F75" s="371"/>
      <c r="G75" s="371"/>
      <c r="H75" s="371"/>
      <c r="I75" s="371"/>
      <c r="J75" s="371"/>
      <c r="K75" s="371"/>
      <c r="L75" s="371"/>
      <c r="M75" s="371"/>
      <c r="N75" s="371"/>
      <c r="O75" s="371"/>
      <c r="P75" s="371"/>
      <c r="Q75" s="371"/>
      <c r="R75" s="371"/>
      <c r="S75" s="371"/>
      <c r="T75" s="371"/>
      <c r="U75" s="371"/>
      <c r="V75" s="371"/>
      <c r="W75" s="371"/>
      <c r="X75" s="371"/>
      <c r="Y75" s="371"/>
      <c r="Z75" s="371"/>
      <c r="AA75" s="371"/>
      <c r="AB75" s="371"/>
      <c r="AC75" s="371"/>
      <c r="AD75" s="371"/>
      <c r="AE75" s="371"/>
      <c r="AF75" s="371"/>
      <c r="AG75" s="371"/>
      <c r="AH75" s="371"/>
      <c r="AI75" s="371"/>
      <c r="AJ75" s="371"/>
      <c r="AK75" s="372"/>
    </row>
  </sheetData>
  <sortState ref="G12:G69">
    <sortCondition ref="G69"/>
  </sortState>
  <mergeCells count="15">
    <mergeCell ref="D11:E11"/>
    <mergeCell ref="L4:S4"/>
    <mergeCell ref="T4:AB4"/>
    <mergeCell ref="AC4:AK4"/>
    <mergeCell ref="C8:AI9"/>
    <mergeCell ref="A1:K4"/>
    <mergeCell ref="L1:S1"/>
    <mergeCell ref="L3:S3"/>
    <mergeCell ref="T3:AB3"/>
    <mergeCell ref="AC3:AK3"/>
    <mergeCell ref="T1:AB1"/>
    <mergeCell ref="AC1:AK1"/>
    <mergeCell ref="L2:S2"/>
    <mergeCell ref="T2:AB2"/>
    <mergeCell ref="AC2:AK2"/>
  </mergeCells>
  <phoneticPr fontId="1"/>
  <pageMargins left="0.70866141732283472" right="0.70866141732283472" top="0.74803149606299213" bottom="0.74803149606299213" header="0.31496062992125984" footer="0.31496062992125984"/>
  <pageSetup paperSize="9" scale="80" orientation="portrait" r:id="rId1"/>
  <headerFooter>
    <oddFooter>&amp;CTOYOTA MOTOR CORPORATION&amp;RVer 1.000J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11" width="3.08984375" style="115" customWidth="1"/>
    <col min="12" max="14" width="3.08984375" style="188" customWidth="1"/>
    <col min="15" max="38" width="3.08984375" style="115" customWidth="1"/>
    <col min="39" max="16384" width="9" style="115"/>
  </cols>
  <sheetData>
    <row r="1" spans="2:39" ht="7.5" customHeight="1" thickBot="1"/>
    <row r="2" spans="2:39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</row>
    <row r="3" spans="2:39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</row>
    <row r="4" spans="2:39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</row>
    <row r="5" spans="2:39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</v>
      </c>
      <c r="AC5" s="709"/>
      <c r="AD5" s="709"/>
      <c r="AE5" s="709"/>
      <c r="AF5" s="709"/>
      <c r="AG5" s="709"/>
      <c r="AH5" s="709"/>
      <c r="AI5" s="709"/>
      <c r="AJ5" s="709"/>
      <c r="AK5" s="710"/>
    </row>
    <row r="6" spans="2:39" ht="6" customHeight="1" thickBot="1">
      <c r="U6" s="192"/>
      <c r="V6" s="192"/>
      <c r="W6" s="192"/>
      <c r="X6" s="192"/>
      <c r="Y6" s="192"/>
      <c r="Z6" s="192"/>
      <c r="AA6" s="192"/>
      <c r="AB6" s="192"/>
      <c r="AC6" s="192"/>
      <c r="AD6" s="192"/>
    </row>
    <row r="7" spans="2:39" s="234" customFormat="1" ht="12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2"/>
      <c r="AF7" s="232"/>
      <c r="AG7" s="232"/>
      <c r="AH7" s="232"/>
      <c r="AI7" s="232"/>
      <c r="AJ7" s="232"/>
      <c r="AK7" s="232"/>
      <c r="AL7" s="233"/>
    </row>
    <row r="8" spans="2:39" s="234" customFormat="1" ht="12" customHeight="1">
      <c r="B8" s="235"/>
      <c r="C8" s="236" t="str">
        <f ca="1">RIGHT(CELL("filename",A1),LEN(CELL("filename",A1))-FIND("]",CELL("filename",A1)))</f>
        <v>3.Data Size</v>
      </c>
      <c r="D8" s="237"/>
      <c r="E8" s="238"/>
      <c r="F8" s="238"/>
      <c r="G8" s="238"/>
      <c r="H8" s="238"/>
      <c r="I8" s="201"/>
      <c r="J8" s="238"/>
      <c r="K8" s="238"/>
      <c r="L8" s="238"/>
      <c r="M8" s="238"/>
      <c r="N8" s="238"/>
      <c r="O8" s="238"/>
      <c r="P8" s="238"/>
      <c r="Q8" s="201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9"/>
      <c r="AF8" s="239"/>
      <c r="AG8" s="239"/>
      <c r="AH8" s="239"/>
      <c r="AI8" s="239"/>
      <c r="AJ8" s="239"/>
      <c r="AK8" s="239"/>
      <c r="AL8" s="241"/>
    </row>
    <row r="9" spans="2:39" s="234" customFormat="1" ht="12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01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9"/>
      <c r="AF9" s="239"/>
      <c r="AG9" s="239"/>
      <c r="AH9" s="239"/>
      <c r="AI9" s="239"/>
      <c r="AJ9" s="239"/>
      <c r="AK9" s="239"/>
      <c r="AL9" s="241"/>
    </row>
    <row r="10" spans="2:39" s="234" customFormat="1" ht="12" customHeight="1">
      <c r="B10" s="242"/>
      <c r="C10" s="256" t="s">
        <v>268</v>
      </c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327"/>
      <c r="AA10" s="327"/>
      <c r="AB10" s="327"/>
      <c r="AC10" s="327"/>
      <c r="AD10" s="245"/>
      <c r="AE10" s="328"/>
      <c r="AF10" s="323"/>
      <c r="AG10" s="323"/>
      <c r="AH10" s="239"/>
      <c r="AI10" s="239"/>
      <c r="AJ10" s="239"/>
      <c r="AK10" s="239"/>
      <c r="AL10" s="241"/>
    </row>
    <row r="11" spans="2:39" s="234" customFormat="1" ht="12" customHeight="1">
      <c r="B11" s="235" t="s">
        <v>269</v>
      </c>
      <c r="C11" s="256" t="s">
        <v>273</v>
      </c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O11" s="256"/>
      <c r="P11" s="256"/>
      <c r="Q11" s="256"/>
      <c r="R11" s="256"/>
      <c r="S11" s="256"/>
      <c r="T11" s="256"/>
      <c r="U11" s="256"/>
      <c r="V11" s="256"/>
      <c r="W11" s="256"/>
      <c r="X11" s="256"/>
      <c r="Y11" s="256"/>
      <c r="Z11" s="327"/>
      <c r="AA11" s="327"/>
      <c r="AB11" s="327"/>
      <c r="AC11" s="327"/>
      <c r="AD11" s="250"/>
      <c r="AE11" s="250"/>
      <c r="AF11" s="250"/>
      <c r="AG11" s="250"/>
      <c r="AH11" s="329"/>
      <c r="AI11" s="329"/>
      <c r="AJ11" s="329"/>
      <c r="AK11" s="329"/>
      <c r="AL11" s="241"/>
    </row>
    <row r="12" spans="2:39" s="234" customFormat="1" ht="12" customHeight="1">
      <c r="B12" s="242"/>
      <c r="C12" s="245" t="s">
        <v>274</v>
      </c>
      <c r="D12" s="245"/>
      <c r="E12" s="245"/>
      <c r="F12" s="245"/>
      <c r="G12" s="245"/>
      <c r="H12" s="245"/>
      <c r="I12" s="245"/>
      <c r="J12" s="330"/>
      <c r="K12" s="330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8"/>
      <c r="W12" s="248"/>
      <c r="X12" s="248"/>
      <c r="Y12" s="245"/>
      <c r="Z12" s="245"/>
      <c r="AA12" s="327"/>
      <c r="AB12" s="327"/>
      <c r="AC12" s="327"/>
      <c r="AD12" s="245"/>
      <c r="AE12" s="245"/>
      <c r="AF12" s="245"/>
      <c r="AG12" s="245"/>
      <c r="AH12" s="238"/>
      <c r="AI12" s="238"/>
      <c r="AJ12" s="238"/>
      <c r="AK12" s="238"/>
      <c r="AL12" s="331"/>
    </row>
    <row r="13" spans="2:39" s="234" customFormat="1" ht="12" customHeight="1">
      <c r="B13" s="242"/>
      <c r="C13" s="245"/>
      <c r="D13" s="245"/>
      <c r="E13" s="245"/>
      <c r="F13" s="245"/>
      <c r="G13" s="245"/>
      <c r="H13" s="245"/>
      <c r="I13" s="245"/>
      <c r="J13" s="330"/>
      <c r="K13" s="330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8"/>
      <c r="W13" s="248"/>
      <c r="X13" s="248"/>
      <c r="Y13" s="245"/>
      <c r="Z13" s="245"/>
      <c r="AA13" s="327"/>
      <c r="AB13" s="327"/>
      <c r="AC13" s="327"/>
      <c r="AD13" s="245"/>
      <c r="AE13" s="245"/>
      <c r="AF13" s="332"/>
      <c r="AG13" s="332"/>
      <c r="AH13" s="333"/>
      <c r="AI13" s="238"/>
      <c r="AJ13" s="238"/>
      <c r="AK13" s="238"/>
      <c r="AL13" s="241"/>
    </row>
    <row r="14" spans="2:39" s="234" customFormat="1" ht="12" customHeight="1">
      <c r="B14" s="242"/>
      <c r="C14" s="732" t="s">
        <v>264</v>
      </c>
      <c r="D14" s="733"/>
      <c r="E14" s="734"/>
      <c r="F14" s="732" t="s">
        <v>275</v>
      </c>
      <c r="G14" s="733"/>
      <c r="H14" s="733"/>
      <c r="I14" s="733"/>
      <c r="J14" s="733"/>
      <c r="K14" s="734"/>
      <c r="L14" s="732" t="s">
        <v>277</v>
      </c>
      <c r="M14" s="733"/>
      <c r="N14" s="733"/>
      <c r="O14" s="733"/>
      <c r="P14" s="733"/>
      <c r="Q14" s="733"/>
      <c r="R14" s="733"/>
      <c r="S14" s="733"/>
      <c r="T14" s="733"/>
      <c r="U14" s="734"/>
      <c r="V14" s="732" t="s">
        <v>276</v>
      </c>
      <c r="W14" s="733"/>
      <c r="X14" s="733"/>
      <c r="Y14" s="733"/>
      <c r="Z14" s="733"/>
      <c r="AA14" s="734"/>
      <c r="AB14" s="732" t="s">
        <v>54</v>
      </c>
      <c r="AC14" s="733"/>
      <c r="AD14" s="733"/>
      <c r="AE14" s="733"/>
      <c r="AF14" s="733"/>
      <c r="AG14" s="734"/>
      <c r="AH14" s="334"/>
      <c r="AI14" s="335"/>
      <c r="AJ14" s="335"/>
      <c r="AK14" s="335"/>
      <c r="AL14" s="238"/>
      <c r="AM14" s="336"/>
    </row>
    <row r="15" spans="2:39" s="234" customFormat="1" ht="12" customHeight="1">
      <c r="B15" s="337"/>
      <c r="C15" s="735" t="s">
        <v>18</v>
      </c>
      <c r="D15" s="736"/>
      <c r="E15" s="737"/>
      <c r="F15" s="735" t="s">
        <v>289</v>
      </c>
      <c r="G15" s="736"/>
      <c r="H15" s="736"/>
      <c r="I15" s="736"/>
      <c r="J15" s="736"/>
      <c r="K15" s="737"/>
      <c r="L15" s="735" t="s">
        <v>55</v>
      </c>
      <c r="M15" s="736"/>
      <c r="N15" s="736"/>
      <c r="O15" s="736"/>
      <c r="P15" s="736"/>
      <c r="Q15" s="736"/>
      <c r="R15" s="736"/>
      <c r="S15" s="736"/>
      <c r="T15" s="736"/>
      <c r="U15" s="737"/>
      <c r="V15" s="735"/>
      <c r="W15" s="736"/>
      <c r="X15" s="736"/>
      <c r="Y15" s="736"/>
      <c r="Z15" s="736"/>
      <c r="AA15" s="737"/>
      <c r="AB15" s="738" t="s">
        <v>56</v>
      </c>
      <c r="AC15" s="739"/>
      <c r="AD15" s="739"/>
      <c r="AE15" s="739"/>
      <c r="AF15" s="739"/>
      <c r="AG15" s="740"/>
      <c r="AH15" s="334"/>
      <c r="AI15" s="338"/>
      <c r="AJ15" s="338"/>
      <c r="AK15" s="338"/>
      <c r="AL15" s="238"/>
      <c r="AM15" s="336"/>
    </row>
    <row r="16" spans="2:39" s="234" customFormat="1" ht="12" customHeight="1">
      <c r="B16" s="337"/>
      <c r="C16" s="735" t="s">
        <v>42</v>
      </c>
      <c r="D16" s="736"/>
      <c r="E16" s="737"/>
      <c r="F16" s="735" t="s">
        <v>289</v>
      </c>
      <c r="G16" s="736"/>
      <c r="H16" s="736"/>
      <c r="I16" s="736"/>
      <c r="J16" s="736"/>
      <c r="K16" s="737"/>
      <c r="L16" s="735" t="s">
        <v>57</v>
      </c>
      <c r="M16" s="736"/>
      <c r="N16" s="736"/>
      <c r="O16" s="736"/>
      <c r="P16" s="736"/>
      <c r="Q16" s="736"/>
      <c r="R16" s="736"/>
      <c r="S16" s="736"/>
      <c r="T16" s="736"/>
      <c r="U16" s="737"/>
      <c r="V16" s="735" t="s">
        <v>278</v>
      </c>
      <c r="W16" s="736"/>
      <c r="X16" s="736"/>
      <c r="Y16" s="736"/>
      <c r="Z16" s="736"/>
      <c r="AA16" s="737"/>
      <c r="AB16" s="738"/>
      <c r="AC16" s="739"/>
      <c r="AD16" s="739"/>
      <c r="AE16" s="739"/>
      <c r="AF16" s="739"/>
      <c r="AG16" s="740"/>
      <c r="AH16" s="334"/>
      <c r="AI16" s="338"/>
      <c r="AJ16" s="338"/>
      <c r="AK16" s="338"/>
      <c r="AL16" s="238"/>
      <c r="AM16" s="336"/>
    </row>
    <row r="17" spans="2:39" s="234" customFormat="1" ht="12" customHeight="1">
      <c r="B17" s="337"/>
      <c r="C17" s="735" t="s">
        <v>58</v>
      </c>
      <c r="D17" s="736"/>
      <c r="E17" s="737"/>
      <c r="F17" s="735" t="s">
        <v>289</v>
      </c>
      <c r="G17" s="736"/>
      <c r="H17" s="736"/>
      <c r="I17" s="736"/>
      <c r="J17" s="736"/>
      <c r="K17" s="737"/>
      <c r="L17" s="735" t="s">
        <v>59</v>
      </c>
      <c r="M17" s="736"/>
      <c r="N17" s="736"/>
      <c r="O17" s="736"/>
      <c r="P17" s="736"/>
      <c r="Q17" s="736"/>
      <c r="R17" s="736"/>
      <c r="S17" s="736"/>
      <c r="T17" s="736"/>
      <c r="U17" s="737"/>
      <c r="V17" s="735"/>
      <c r="W17" s="736"/>
      <c r="X17" s="736"/>
      <c r="Y17" s="736"/>
      <c r="Z17" s="736"/>
      <c r="AA17" s="737"/>
      <c r="AB17" s="738"/>
      <c r="AC17" s="739"/>
      <c r="AD17" s="739"/>
      <c r="AE17" s="739"/>
      <c r="AF17" s="739"/>
      <c r="AG17" s="740"/>
      <c r="AH17" s="334"/>
      <c r="AI17" s="334"/>
      <c r="AJ17" s="334"/>
      <c r="AK17" s="238"/>
      <c r="AL17" s="238"/>
      <c r="AM17" s="336"/>
    </row>
    <row r="18" spans="2:39" s="234" customFormat="1" ht="12" customHeight="1">
      <c r="B18" s="337"/>
      <c r="C18" s="735" t="s">
        <v>60</v>
      </c>
      <c r="D18" s="736"/>
      <c r="E18" s="737"/>
      <c r="F18" s="735" t="s">
        <v>289</v>
      </c>
      <c r="G18" s="736"/>
      <c r="H18" s="736"/>
      <c r="I18" s="736"/>
      <c r="J18" s="736"/>
      <c r="K18" s="737"/>
      <c r="L18" s="735" t="s">
        <v>290</v>
      </c>
      <c r="M18" s="736"/>
      <c r="N18" s="736"/>
      <c r="O18" s="736"/>
      <c r="P18" s="736"/>
      <c r="Q18" s="736"/>
      <c r="R18" s="736"/>
      <c r="S18" s="736"/>
      <c r="T18" s="736"/>
      <c r="U18" s="737"/>
      <c r="V18" s="735" t="s">
        <v>278</v>
      </c>
      <c r="W18" s="736"/>
      <c r="X18" s="736"/>
      <c r="Y18" s="736"/>
      <c r="Z18" s="736"/>
      <c r="AA18" s="737"/>
      <c r="AB18" s="738"/>
      <c r="AC18" s="739"/>
      <c r="AD18" s="739"/>
      <c r="AE18" s="739"/>
      <c r="AF18" s="739"/>
      <c r="AG18" s="740"/>
      <c r="AH18" s="334"/>
      <c r="AI18" s="334"/>
      <c r="AJ18" s="334"/>
      <c r="AK18" s="238"/>
      <c r="AL18" s="238"/>
      <c r="AM18" s="336"/>
    </row>
    <row r="19" spans="2:39" s="234" customFormat="1" ht="12" customHeight="1">
      <c r="B19" s="242"/>
      <c r="C19" s="735" t="s">
        <v>44</v>
      </c>
      <c r="D19" s="736"/>
      <c r="E19" s="737"/>
      <c r="F19" s="735" t="s">
        <v>289</v>
      </c>
      <c r="G19" s="736"/>
      <c r="H19" s="736"/>
      <c r="I19" s="736"/>
      <c r="J19" s="736"/>
      <c r="K19" s="737"/>
      <c r="L19" s="735" t="s">
        <v>290</v>
      </c>
      <c r="M19" s="736"/>
      <c r="N19" s="736"/>
      <c r="O19" s="736"/>
      <c r="P19" s="736"/>
      <c r="Q19" s="736"/>
      <c r="R19" s="736"/>
      <c r="S19" s="736"/>
      <c r="T19" s="736"/>
      <c r="U19" s="737"/>
      <c r="V19" s="735" t="s">
        <v>278</v>
      </c>
      <c r="W19" s="736"/>
      <c r="X19" s="736"/>
      <c r="Y19" s="736"/>
      <c r="Z19" s="736"/>
      <c r="AA19" s="737"/>
      <c r="AB19" s="738"/>
      <c r="AC19" s="739"/>
      <c r="AD19" s="739"/>
      <c r="AE19" s="739"/>
      <c r="AF19" s="739"/>
      <c r="AG19" s="740"/>
      <c r="AH19" s="334"/>
      <c r="AI19" s="334"/>
      <c r="AJ19" s="334"/>
      <c r="AK19" s="238"/>
      <c r="AL19" s="238"/>
      <c r="AM19" s="336"/>
    </row>
    <row r="20" spans="2:39" s="234" customFormat="1" ht="12" customHeight="1">
      <c r="B20" s="242"/>
      <c r="C20" s="735" t="s">
        <v>61</v>
      </c>
      <c r="D20" s="736"/>
      <c r="E20" s="737"/>
      <c r="F20" s="735" t="s">
        <v>289</v>
      </c>
      <c r="G20" s="736"/>
      <c r="H20" s="736"/>
      <c r="I20" s="736"/>
      <c r="J20" s="736"/>
      <c r="K20" s="737"/>
      <c r="L20" s="735" t="s">
        <v>281</v>
      </c>
      <c r="M20" s="736"/>
      <c r="N20" s="736"/>
      <c r="O20" s="736"/>
      <c r="P20" s="736"/>
      <c r="Q20" s="736"/>
      <c r="R20" s="736"/>
      <c r="S20" s="736"/>
      <c r="T20" s="736"/>
      <c r="U20" s="737"/>
      <c r="V20" s="735" t="s">
        <v>279</v>
      </c>
      <c r="W20" s="736"/>
      <c r="X20" s="736"/>
      <c r="Y20" s="736"/>
      <c r="Z20" s="736"/>
      <c r="AA20" s="737"/>
      <c r="AB20" s="738"/>
      <c r="AC20" s="739"/>
      <c r="AD20" s="739"/>
      <c r="AE20" s="739"/>
      <c r="AF20" s="739"/>
      <c r="AG20" s="740"/>
      <c r="AH20" s="334"/>
      <c r="AI20" s="334"/>
      <c r="AJ20" s="334"/>
      <c r="AK20" s="238"/>
      <c r="AL20" s="238"/>
      <c r="AM20" s="336"/>
    </row>
    <row r="21" spans="2:39" s="234" customFormat="1" ht="12" customHeight="1">
      <c r="B21" s="337"/>
      <c r="C21" s="735" t="s">
        <v>27</v>
      </c>
      <c r="D21" s="736"/>
      <c r="E21" s="737"/>
      <c r="F21" s="735" t="s">
        <v>289</v>
      </c>
      <c r="G21" s="736"/>
      <c r="H21" s="736"/>
      <c r="I21" s="736"/>
      <c r="J21" s="736"/>
      <c r="K21" s="737"/>
      <c r="L21" s="735" t="s">
        <v>290</v>
      </c>
      <c r="M21" s="736"/>
      <c r="N21" s="736"/>
      <c r="O21" s="736"/>
      <c r="P21" s="736"/>
      <c r="Q21" s="736"/>
      <c r="R21" s="736"/>
      <c r="S21" s="736"/>
      <c r="T21" s="736"/>
      <c r="U21" s="737"/>
      <c r="V21" s="735" t="s">
        <v>280</v>
      </c>
      <c r="W21" s="736"/>
      <c r="X21" s="736"/>
      <c r="Y21" s="736"/>
      <c r="Z21" s="736"/>
      <c r="AA21" s="737"/>
      <c r="AB21" s="738"/>
      <c r="AC21" s="739"/>
      <c r="AD21" s="739"/>
      <c r="AE21" s="739"/>
      <c r="AF21" s="739"/>
      <c r="AG21" s="740"/>
      <c r="AH21" s="238"/>
      <c r="AI21" s="238"/>
      <c r="AJ21" s="238"/>
      <c r="AK21" s="238"/>
      <c r="AL21" s="238"/>
      <c r="AM21" s="336"/>
    </row>
    <row r="22" spans="2:39" s="234" customFormat="1" ht="12" customHeight="1">
      <c r="B22" s="337"/>
      <c r="C22" s="339"/>
      <c r="D22" s="339"/>
      <c r="E22" s="339"/>
      <c r="F22" s="339"/>
      <c r="G22" s="339"/>
      <c r="H22" s="339"/>
      <c r="I22" s="339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335"/>
      <c r="Y22" s="335"/>
      <c r="Z22" s="238"/>
      <c r="AA22" s="238"/>
      <c r="AB22" s="238"/>
      <c r="AC22" s="238"/>
      <c r="AD22" s="238"/>
      <c r="AE22" s="238"/>
      <c r="AF22" s="237"/>
      <c r="AG22" s="238"/>
      <c r="AH22" s="238"/>
      <c r="AI22" s="238"/>
      <c r="AJ22" s="238"/>
      <c r="AK22" s="238"/>
      <c r="AL22" s="241"/>
    </row>
    <row r="23" spans="2:39" s="234" customFormat="1" ht="12" customHeight="1">
      <c r="B23" s="242"/>
      <c r="C23" s="238"/>
      <c r="D23" s="238"/>
      <c r="E23" s="238"/>
      <c r="F23" s="238"/>
      <c r="G23" s="238"/>
      <c r="H23" s="238"/>
      <c r="I23" s="238"/>
      <c r="J23" s="340"/>
      <c r="K23" s="340"/>
      <c r="L23" s="238"/>
      <c r="M23" s="238"/>
      <c r="N23" s="238"/>
      <c r="O23" s="238"/>
      <c r="P23" s="238"/>
      <c r="Q23" s="341"/>
      <c r="R23" s="341"/>
      <c r="S23" s="341"/>
      <c r="T23" s="341"/>
      <c r="U23" s="341"/>
      <c r="V23" s="334"/>
      <c r="W23" s="334"/>
      <c r="X23" s="334"/>
      <c r="Y23" s="334"/>
      <c r="Z23" s="334"/>
      <c r="AA23" s="334"/>
      <c r="AB23" s="334"/>
      <c r="AC23" s="238"/>
      <c r="AD23" s="238"/>
      <c r="AE23" s="238"/>
      <c r="AF23" s="238"/>
      <c r="AG23" s="238"/>
      <c r="AH23" s="238"/>
      <c r="AI23" s="238"/>
      <c r="AJ23" s="238"/>
      <c r="AK23" s="238"/>
      <c r="AL23" s="241"/>
    </row>
    <row r="24" spans="2:39" s="234" customFormat="1" ht="12" customHeight="1">
      <c r="B24" s="337"/>
      <c r="C24" s="236" t="s">
        <v>474</v>
      </c>
      <c r="D24" s="238"/>
      <c r="E24" s="238"/>
      <c r="F24" s="238"/>
      <c r="G24" s="238"/>
      <c r="H24" s="238"/>
      <c r="I24" s="238"/>
      <c r="J24" s="340"/>
      <c r="K24" s="340"/>
      <c r="L24" s="238"/>
      <c r="M24" s="238"/>
      <c r="N24" s="238"/>
      <c r="O24" s="238"/>
      <c r="P24" s="238"/>
      <c r="Q24" s="341"/>
      <c r="R24" s="341"/>
      <c r="S24" s="341"/>
      <c r="T24" s="341"/>
      <c r="U24" s="341"/>
      <c r="V24" s="334"/>
      <c r="W24" s="334"/>
      <c r="X24" s="334"/>
      <c r="Y24" s="238"/>
      <c r="Z24" s="238"/>
      <c r="AA24" s="238"/>
      <c r="AB24" s="238"/>
      <c r="AC24" s="238"/>
      <c r="AD24" s="238"/>
      <c r="AE24" s="238"/>
      <c r="AF24" s="237"/>
      <c r="AG24" s="238"/>
      <c r="AH24" s="238"/>
      <c r="AI24" s="238"/>
      <c r="AJ24" s="238"/>
      <c r="AK24" s="238"/>
      <c r="AL24" s="241"/>
    </row>
    <row r="25" spans="2:39" s="234" customFormat="1" ht="12" customHeight="1">
      <c r="B25" s="337"/>
      <c r="C25" s="238"/>
      <c r="D25" s="238"/>
      <c r="E25" s="238"/>
      <c r="F25" s="238"/>
      <c r="G25" s="238"/>
      <c r="H25" s="238"/>
      <c r="I25" s="238"/>
      <c r="J25" s="340"/>
      <c r="K25" s="340"/>
      <c r="L25" s="238"/>
      <c r="M25" s="238"/>
      <c r="N25" s="238"/>
      <c r="O25" s="238"/>
      <c r="P25" s="238"/>
      <c r="Q25" s="341"/>
      <c r="R25" s="341"/>
      <c r="S25" s="341"/>
      <c r="T25" s="341"/>
      <c r="U25" s="341"/>
      <c r="V25" s="334"/>
      <c r="W25" s="334"/>
      <c r="X25" s="334"/>
      <c r="Y25" s="238"/>
      <c r="Z25" s="238"/>
      <c r="AA25" s="238"/>
      <c r="AB25" s="238"/>
      <c r="AC25" s="238"/>
      <c r="AD25" s="238"/>
      <c r="AE25" s="238"/>
      <c r="AF25" s="237"/>
      <c r="AG25" s="238"/>
      <c r="AH25" s="238"/>
      <c r="AI25" s="238"/>
      <c r="AJ25" s="238"/>
      <c r="AK25" s="238"/>
      <c r="AL25" s="241"/>
    </row>
    <row r="26" spans="2:39" s="234" customFormat="1" ht="12" customHeight="1">
      <c r="B26" s="242"/>
      <c r="C26" s="245" t="s">
        <v>475</v>
      </c>
      <c r="D26" s="238"/>
      <c r="E26" s="238"/>
      <c r="F26" s="238"/>
      <c r="G26" s="238"/>
      <c r="H26" s="238"/>
      <c r="I26" s="238"/>
      <c r="J26" s="340"/>
      <c r="K26" s="340"/>
      <c r="L26" s="238"/>
      <c r="M26" s="238"/>
      <c r="N26" s="238"/>
      <c r="O26" s="238"/>
      <c r="P26" s="238"/>
      <c r="Q26" s="341"/>
      <c r="R26" s="341"/>
      <c r="S26" s="341"/>
      <c r="T26" s="341"/>
      <c r="U26" s="341"/>
      <c r="V26" s="342"/>
      <c r="W26" s="342"/>
      <c r="X26" s="342"/>
      <c r="Y26" s="334"/>
      <c r="Z26" s="334"/>
      <c r="AA26" s="334"/>
      <c r="AB26" s="334"/>
      <c r="AC26" s="238"/>
      <c r="AD26" s="238"/>
      <c r="AE26" s="238"/>
      <c r="AF26" s="238"/>
      <c r="AG26" s="238"/>
      <c r="AH26" s="238"/>
      <c r="AI26" s="238"/>
      <c r="AJ26" s="238"/>
      <c r="AK26" s="238"/>
      <c r="AL26" s="241"/>
    </row>
    <row r="27" spans="2:39" s="234" customFormat="1" ht="12" customHeight="1">
      <c r="B27" s="242"/>
      <c r="C27" s="238"/>
      <c r="D27" s="238"/>
      <c r="E27" s="238"/>
      <c r="F27" s="238"/>
      <c r="G27" s="238"/>
      <c r="H27" s="238"/>
      <c r="I27" s="238"/>
      <c r="J27" s="340"/>
      <c r="K27" s="340"/>
      <c r="L27" s="343"/>
      <c r="M27" s="343"/>
      <c r="N27" s="343"/>
      <c r="O27" s="343"/>
      <c r="P27" s="343"/>
      <c r="Q27" s="341"/>
      <c r="R27" s="341"/>
      <c r="S27" s="341"/>
      <c r="T27" s="341"/>
      <c r="U27" s="341"/>
      <c r="V27" s="342"/>
      <c r="W27" s="342"/>
      <c r="X27" s="342"/>
      <c r="Y27" s="334"/>
      <c r="Z27" s="334"/>
      <c r="AA27" s="334"/>
      <c r="AB27" s="334"/>
      <c r="AC27" s="344"/>
      <c r="AD27" s="344"/>
      <c r="AE27" s="344"/>
      <c r="AF27" s="238"/>
      <c r="AG27" s="238"/>
      <c r="AH27" s="238"/>
      <c r="AI27" s="238"/>
      <c r="AJ27" s="238"/>
      <c r="AK27" s="238"/>
      <c r="AL27" s="241"/>
    </row>
    <row r="28" spans="2:39" s="234" customFormat="1" ht="12" customHeight="1">
      <c r="B28" s="235"/>
      <c r="C28" s="238"/>
      <c r="D28" s="238"/>
      <c r="E28" s="238"/>
      <c r="F28" s="238"/>
      <c r="G28" s="238"/>
      <c r="H28" s="238"/>
      <c r="I28" s="238"/>
      <c r="J28" s="340"/>
      <c r="K28" s="340"/>
      <c r="L28" s="238"/>
      <c r="M28" s="238"/>
      <c r="N28" s="238"/>
      <c r="O28" s="238"/>
      <c r="P28" s="238"/>
      <c r="Q28" s="341"/>
      <c r="R28" s="341"/>
      <c r="S28" s="341"/>
      <c r="T28" s="341"/>
      <c r="U28" s="341"/>
      <c r="V28" s="342"/>
      <c r="W28" s="342"/>
      <c r="X28" s="342"/>
      <c r="Y28" s="334"/>
      <c r="Z28" s="334"/>
      <c r="AA28" s="334"/>
      <c r="AB28" s="334"/>
      <c r="AC28" s="238"/>
      <c r="AD28" s="238"/>
      <c r="AE28" s="238"/>
      <c r="AF28" s="238"/>
      <c r="AG28" s="238"/>
      <c r="AH28" s="238"/>
      <c r="AI28" s="238"/>
      <c r="AJ28" s="238"/>
      <c r="AK28" s="238"/>
      <c r="AL28" s="241"/>
    </row>
    <row r="29" spans="2:39" s="234" customFormat="1" ht="12" customHeight="1">
      <c r="B29" s="235"/>
      <c r="C29" s="238"/>
      <c r="D29" s="238"/>
      <c r="E29" s="238"/>
      <c r="F29" s="238"/>
      <c r="G29" s="238"/>
      <c r="H29" s="238"/>
      <c r="I29" s="238"/>
      <c r="J29" s="340"/>
      <c r="K29" s="340"/>
      <c r="L29" s="238"/>
      <c r="M29" s="238"/>
      <c r="N29" s="238"/>
      <c r="O29" s="238"/>
      <c r="P29" s="238"/>
      <c r="Q29" s="341"/>
      <c r="R29" s="341"/>
      <c r="S29" s="341"/>
      <c r="T29" s="341"/>
      <c r="U29" s="341"/>
      <c r="V29" s="342"/>
      <c r="W29" s="342"/>
      <c r="X29" s="342"/>
      <c r="Y29" s="334"/>
      <c r="Z29" s="334"/>
      <c r="AA29" s="334"/>
      <c r="AB29" s="334"/>
      <c r="AC29" s="344"/>
      <c r="AD29" s="344"/>
      <c r="AE29" s="344"/>
      <c r="AF29" s="238"/>
      <c r="AG29" s="238"/>
      <c r="AH29" s="238"/>
      <c r="AI29" s="238"/>
      <c r="AJ29" s="238"/>
      <c r="AK29" s="238"/>
      <c r="AL29" s="241"/>
    </row>
    <row r="30" spans="2:39" s="234" customFormat="1" ht="12" customHeight="1">
      <c r="B30" s="235"/>
      <c r="C30" s="238"/>
      <c r="D30" s="238"/>
      <c r="E30" s="238"/>
      <c r="F30" s="238"/>
      <c r="G30" s="238"/>
      <c r="H30" s="238"/>
      <c r="I30" s="238"/>
      <c r="J30" s="340"/>
      <c r="K30" s="340"/>
      <c r="L30" s="238"/>
      <c r="M30" s="238"/>
      <c r="N30" s="238"/>
      <c r="O30" s="238"/>
      <c r="P30" s="238"/>
      <c r="Q30" s="341"/>
      <c r="R30" s="341"/>
      <c r="S30" s="341"/>
      <c r="T30" s="341"/>
      <c r="U30" s="341"/>
      <c r="V30" s="342"/>
      <c r="W30" s="342"/>
      <c r="X30" s="342"/>
      <c r="Y30" s="334"/>
      <c r="Z30" s="334"/>
      <c r="AA30" s="334"/>
      <c r="AB30" s="334"/>
      <c r="AC30" s="344"/>
      <c r="AD30" s="344"/>
      <c r="AE30" s="344"/>
      <c r="AF30" s="238"/>
      <c r="AG30" s="238"/>
      <c r="AH30" s="238"/>
      <c r="AI30" s="238"/>
      <c r="AJ30" s="238"/>
      <c r="AK30" s="238"/>
      <c r="AL30" s="241"/>
    </row>
    <row r="31" spans="2:39" s="234" customFormat="1" ht="12" customHeight="1">
      <c r="B31" s="337"/>
      <c r="C31" s="238"/>
      <c r="D31" s="238"/>
      <c r="E31" s="238"/>
      <c r="F31" s="238"/>
      <c r="G31" s="238"/>
      <c r="H31" s="238"/>
      <c r="I31" s="238"/>
      <c r="J31" s="340"/>
      <c r="K31" s="340"/>
      <c r="L31" s="238"/>
      <c r="M31" s="238"/>
      <c r="N31" s="238"/>
      <c r="O31" s="238"/>
      <c r="P31" s="238"/>
      <c r="Q31" s="341"/>
      <c r="R31" s="341"/>
      <c r="S31" s="341"/>
      <c r="T31" s="341"/>
      <c r="U31" s="341"/>
      <c r="V31" s="342"/>
      <c r="W31" s="342"/>
      <c r="X31" s="342"/>
      <c r="Y31" s="334"/>
      <c r="Z31" s="334"/>
      <c r="AA31" s="334"/>
      <c r="AB31" s="334"/>
      <c r="AC31" s="238"/>
      <c r="AD31" s="238"/>
      <c r="AE31" s="238"/>
      <c r="AF31" s="238"/>
      <c r="AG31" s="238"/>
      <c r="AH31" s="238"/>
      <c r="AI31" s="238"/>
      <c r="AJ31" s="238"/>
      <c r="AK31" s="238"/>
      <c r="AL31" s="241"/>
    </row>
    <row r="32" spans="2:39" s="234" customFormat="1" ht="12" customHeight="1">
      <c r="B32" s="337"/>
      <c r="C32" s="238"/>
      <c r="D32" s="238"/>
      <c r="E32" s="238"/>
      <c r="F32" s="238"/>
      <c r="G32" s="238"/>
      <c r="H32" s="238"/>
      <c r="I32" s="238"/>
      <c r="J32" s="340"/>
      <c r="K32" s="340"/>
      <c r="L32" s="238"/>
      <c r="M32" s="238"/>
      <c r="N32" s="238"/>
      <c r="O32" s="238"/>
      <c r="P32" s="238"/>
      <c r="Q32" s="341"/>
      <c r="R32" s="341"/>
      <c r="S32" s="341"/>
      <c r="T32" s="341"/>
      <c r="U32" s="341"/>
      <c r="V32" s="342"/>
      <c r="W32" s="342"/>
      <c r="X32" s="342"/>
      <c r="Y32" s="334"/>
      <c r="Z32" s="334"/>
      <c r="AA32" s="334"/>
      <c r="AB32" s="334"/>
      <c r="AC32" s="238"/>
      <c r="AD32" s="238"/>
      <c r="AE32" s="238"/>
      <c r="AF32" s="238"/>
      <c r="AG32" s="238"/>
      <c r="AH32" s="238"/>
      <c r="AI32" s="238"/>
      <c r="AJ32" s="238"/>
      <c r="AK32" s="238"/>
      <c r="AL32" s="241"/>
    </row>
    <row r="33" spans="1:38" s="234" customFormat="1" ht="12" customHeight="1">
      <c r="B33" s="337"/>
      <c r="C33" s="238"/>
      <c r="D33" s="238"/>
      <c r="E33" s="238"/>
      <c r="F33" s="238"/>
      <c r="G33" s="238"/>
      <c r="H33" s="238"/>
      <c r="I33" s="238"/>
      <c r="J33" s="340"/>
      <c r="K33" s="340"/>
      <c r="L33" s="238"/>
      <c r="M33" s="238"/>
      <c r="N33" s="238"/>
      <c r="O33" s="238"/>
      <c r="P33" s="238"/>
      <c r="Q33" s="341"/>
      <c r="R33" s="341"/>
      <c r="S33" s="341"/>
      <c r="T33" s="341"/>
      <c r="U33" s="341"/>
      <c r="V33" s="342"/>
      <c r="W33" s="342"/>
      <c r="X33" s="342"/>
      <c r="Y33" s="334"/>
      <c r="Z33" s="334"/>
      <c r="AA33" s="334"/>
      <c r="AB33" s="334"/>
      <c r="AC33" s="344"/>
      <c r="AD33" s="344"/>
      <c r="AE33" s="344"/>
      <c r="AF33" s="238"/>
      <c r="AG33" s="238"/>
      <c r="AH33" s="238"/>
      <c r="AI33" s="238"/>
      <c r="AJ33" s="238"/>
      <c r="AK33" s="238"/>
      <c r="AL33" s="241"/>
    </row>
    <row r="34" spans="1:38" s="234" customFormat="1" ht="12" customHeight="1">
      <c r="B34" s="337"/>
      <c r="C34" s="238"/>
      <c r="D34" s="238"/>
      <c r="E34" s="238"/>
      <c r="F34" s="238"/>
      <c r="G34" s="238"/>
      <c r="H34" s="238"/>
      <c r="I34" s="238"/>
      <c r="J34" s="340"/>
      <c r="K34" s="340"/>
      <c r="L34" s="238"/>
      <c r="M34" s="238"/>
      <c r="N34" s="238"/>
      <c r="O34" s="238"/>
      <c r="P34" s="238"/>
      <c r="Q34" s="341"/>
      <c r="R34" s="341"/>
      <c r="S34" s="341"/>
      <c r="T34" s="341"/>
      <c r="U34" s="341"/>
      <c r="V34" s="342"/>
      <c r="W34" s="342"/>
      <c r="X34" s="342"/>
      <c r="Y34" s="334"/>
      <c r="Z34" s="334"/>
      <c r="AA34" s="334"/>
      <c r="AB34" s="334"/>
      <c r="AC34" s="344"/>
      <c r="AD34" s="344"/>
      <c r="AE34" s="344"/>
      <c r="AF34" s="238"/>
      <c r="AG34" s="238"/>
      <c r="AH34" s="238"/>
      <c r="AI34" s="238"/>
      <c r="AJ34" s="238"/>
      <c r="AK34" s="238"/>
      <c r="AL34" s="241"/>
    </row>
    <row r="35" spans="1:38" s="234" customFormat="1" ht="12" customHeight="1">
      <c r="B35" s="337"/>
      <c r="C35" s="238"/>
      <c r="D35" s="238"/>
      <c r="E35" s="238"/>
      <c r="F35" s="238"/>
      <c r="G35" s="238"/>
      <c r="H35" s="238"/>
      <c r="I35" s="238"/>
      <c r="J35" s="340"/>
      <c r="K35" s="340"/>
      <c r="L35" s="238"/>
      <c r="M35" s="238"/>
      <c r="N35" s="238"/>
      <c r="O35" s="238"/>
      <c r="P35" s="238"/>
      <c r="Q35" s="341"/>
      <c r="R35" s="341"/>
      <c r="S35" s="341"/>
      <c r="T35" s="341"/>
      <c r="U35" s="341"/>
      <c r="V35" s="342"/>
      <c r="W35" s="342"/>
      <c r="X35" s="342"/>
      <c r="Y35" s="334"/>
      <c r="Z35" s="334"/>
      <c r="AA35" s="334"/>
      <c r="AB35" s="334"/>
      <c r="AC35" s="238"/>
      <c r="AD35" s="238"/>
      <c r="AE35" s="238"/>
      <c r="AF35" s="238"/>
      <c r="AG35" s="238"/>
      <c r="AH35" s="238"/>
      <c r="AI35" s="238"/>
      <c r="AJ35" s="238"/>
      <c r="AK35" s="238"/>
      <c r="AL35" s="241"/>
    </row>
    <row r="36" spans="1:38" s="234" customFormat="1" ht="12" customHeight="1">
      <c r="B36" s="242"/>
      <c r="C36" s="238"/>
      <c r="D36" s="339"/>
      <c r="E36" s="339"/>
      <c r="F36" s="339"/>
      <c r="G36" s="339"/>
      <c r="H36" s="238"/>
      <c r="I36" s="238"/>
      <c r="J36" s="340"/>
      <c r="K36" s="340"/>
      <c r="L36" s="238"/>
      <c r="M36" s="238"/>
      <c r="N36" s="238"/>
      <c r="O36" s="238"/>
      <c r="P36" s="238"/>
      <c r="Q36" s="341"/>
      <c r="R36" s="341"/>
      <c r="S36" s="341"/>
      <c r="T36" s="341"/>
      <c r="U36" s="341"/>
      <c r="V36" s="345"/>
      <c r="W36" s="345"/>
      <c r="X36" s="345"/>
      <c r="Y36" s="346"/>
      <c r="Z36" s="346"/>
      <c r="AA36" s="346"/>
      <c r="AB36" s="346"/>
      <c r="AC36" s="339"/>
      <c r="AD36" s="339"/>
      <c r="AE36" s="339"/>
      <c r="AF36" s="238"/>
      <c r="AG36" s="238"/>
      <c r="AH36" s="238"/>
      <c r="AI36" s="238"/>
      <c r="AJ36" s="238"/>
      <c r="AK36" s="238"/>
      <c r="AL36" s="331"/>
    </row>
    <row r="37" spans="1:38" ht="12" customHeight="1" thickBot="1">
      <c r="A37" s="269"/>
      <c r="B37" s="324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</row>
  </sheetData>
  <mergeCells count="53">
    <mergeCell ref="AB20:AG20"/>
    <mergeCell ref="AB21:AG21"/>
    <mergeCell ref="AB15:AG15"/>
    <mergeCell ref="AB16:AG16"/>
    <mergeCell ref="AB17:AG17"/>
    <mergeCell ref="AB18:AG18"/>
    <mergeCell ref="AB19:AG19"/>
    <mergeCell ref="L21:U21"/>
    <mergeCell ref="L20:U20"/>
    <mergeCell ref="V15:AA15"/>
    <mergeCell ref="V16:AA16"/>
    <mergeCell ref="V17:AA17"/>
    <mergeCell ref="V18:AA18"/>
    <mergeCell ref="V19:AA19"/>
    <mergeCell ref="V20:AA20"/>
    <mergeCell ref="V21:AA21"/>
    <mergeCell ref="L15:U15"/>
    <mergeCell ref="L16:U16"/>
    <mergeCell ref="L17:U17"/>
    <mergeCell ref="L18:U18"/>
    <mergeCell ref="L19:U19"/>
    <mergeCell ref="C20:E20"/>
    <mergeCell ref="C21:E21"/>
    <mergeCell ref="F15:K15"/>
    <mergeCell ref="F16:K16"/>
    <mergeCell ref="F17:K17"/>
    <mergeCell ref="F18:K18"/>
    <mergeCell ref="F19:K19"/>
    <mergeCell ref="F20:K20"/>
    <mergeCell ref="F21:K21"/>
    <mergeCell ref="C15:E15"/>
    <mergeCell ref="C16:E16"/>
    <mergeCell ref="C17:E17"/>
    <mergeCell ref="C18:E18"/>
    <mergeCell ref="C19:E19"/>
    <mergeCell ref="C14:E14"/>
    <mergeCell ref="F14:K14"/>
    <mergeCell ref="L14:U14"/>
    <mergeCell ref="V14:AA14"/>
    <mergeCell ref="AB14:AG14"/>
    <mergeCell ref="N5:T5"/>
    <mergeCell ref="U5:AA5"/>
    <mergeCell ref="AB5:AK5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85" orientation="landscape" r:id="rId1"/>
  <headerFooter>
    <oddFooter>&amp;CTOYOTA MOTOR CORPORATION&amp;RVer 1.000J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X119"/>
  <sheetViews>
    <sheetView showGridLines="0" view="pageBreakPreview" topLeftCell="A16" zoomScaleNormal="100" zoomScaleSheetLayoutView="100" workbookViewId="0">
      <selection activeCell="X23" sqref="X23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ACCIDENT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ACCIDENT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SUM(BP20:BS32)+BP41</f>
        <v>526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.2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7" t="s">
        <v>22</v>
      </c>
      <c r="AJ20" s="129"/>
      <c r="AK20" s="129"/>
      <c r="AL20" s="129"/>
      <c r="AM20" s="129"/>
      <c r="AN20" s="129"/>
      <c r="AO20" s="129"/>
      <c r="AP20" s="129"/>
      <c r="AQ20" s="129"/>
      <c r="AR20" s="130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33" si="0">IF(AS20="String", AZ20, IF(AS20="Number",ROUNDUP(AZ20/2,0),0))</f>
        <v>17</v>
      </c>
      <c r="BE20" s="742"/>
      <c r="BF20" s="742"/>
      <c r="BG20" s="743"/>
      <c r="BH20" s="753">
        <f t="shared" ref="BH20:BH33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31" si="2"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0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106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8" t="s">
        <v>23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67" t="s">
        <v>291</v>
      </c>
      <c r="AJ21" s="768"/>
      <c r="AK21" s="768"/>
      <c r="AL21" s="768"/>
      <c r="AM21" s="768"/>
      <c r="AN21" s="768"/>
      <c r="AO21" s="768"/>
      <c r="AP21" s="768"/>
      <c r="AQ21" s="768"/>
      <c r="AR21" s="769"/>
      <c r="AS21" s="752" t="s">
        <v>18</v>
      </c>
      <c r="AT21" s="752"/>
      <c r="AU21" s="752"/>
      <c r="AV21" s="741">
        <f t="shared" ref="AV21:AV33" si="3">LEN(L21)+LEN(M21)+LEN(N21)+LEN(O21)+LEN(P21)+LEN(Q21)</f>
        <v>9</v>
      </c>
      <c r="AW21" s="742"/>
      <c r="AX21" s="742"/>
      <c r="AY21" s="743"/>
      <c r="AZ21" s="756">
        <v>14</v>
      </c>
      <c r="BA21" s="757"/>
      <c r="BB21" s="757"/>
      <c r="BC21" s="758"/>
      <c r="BD21" s="741">
        <f t="shared" si="0"/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23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37.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 t="s">
        <v>379</v>
      </c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2" t="s">
        <v>115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67" t="s">
        <v>644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63" t="s">
        <v>126</v>
      </c>
      <c r="AT22" s="763"/>
      <c r="AU22" s="763"/>
      <c r="AV22" s="741">
        <f t="shared" si="3"/>
        <v>14</v>
      </c>
      <c r="AW22" s="742"/>
      <c r="AX22" s="742"/>
      <c r="AY22" s="743"/>
      <c r="AZ22" s="759">
        <v>1</v>
      </c>
      <c r="BA22" s="760"/>
      <c r="BB22" s="761"/>
      <c r="BC22" s="762"/>
      <c r="BD22" s="741">
        <f t="shared" si="0"/>
        <v>1</v>
      </c>
      <c r="BE22" s="742"/>
      <c r="BF22" s="742"/>
      <c r="BG22" s="743"/>
      <c r="BH22" s="753">
        <f t="shared" si="1"/>
        <v>1</v>
      </c>
      <c r="BI22" s="754"/>
      <c r="BJ22" s="754"/>
      <c r="BK22" s="755"/>
      <c r="BL22" s="753"/>
      <c r="BM22" s="754"/>
      <c r="BN22" s="754"/>
      <c r="BO22" s="755"/>
      <c r="BP22" s="741">
        <f t="shared" si="2"/>
        <v>16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12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26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156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49"/>
      <c r="AJ23" s="750"/>
      <c r="AK23" s="750"/>
      <c r="AL23" s="750"/>
      <c r="AM23" s="750"/>
      <c r="AN23" s="750"/>
      <c r="AO23" s="750"/>
      <c r="AP23" s="750"/>
      <c r="AQ23" s="750"/>
      <c r="AR23" s="751"/>
      <c r="AS23" s="752" t="s">
        <v>27</v>
      </c>
      <c r="AT23" s="752"/>
      <c r="AU23" s="752"/>
      <c r="AV23" s="741">
        <f t="shared" si="3"/>
        <v>3</v>
      </c>
      <c r="AW23" s="742"/>
      <c r="AX23" s="742"/>
      <c r="AY23" s="743"/>
      <c r="AZ23" s="756">
        <v>0</v>
      </c>
      <c r="BA23" s="757"/>
      <c r="BB23" s="757"/>
      <c r="BC23" s="758"/>
      <c r="BD23" s="741">
        <f t="shared" si="0"/>
        <v>0</v>
      </c>
      <c r="BE23" s="742"/>
      <c r="BF23" s="742"/>
      <c r="BG23" s="743"/>
      <c r="BH23" s="753">
        <f t="shared" si="1"/>
        <v>3</v>
      </c>
      <c r="BI23" s="754"/>
      <c r="BJ23" s="754"/>
      <c r="BK23" s="755"/>
      <c r="BL23" s="753"/>
      <c r="BM23" s="754"/>
      <c r="BN23" s="754"/>
      <c r="BO23" s="755"/>
      <c r="BP23" s="741">
        <f t="shared" si="2"/>
        <v>6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67.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219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100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49" t="s">
        <v>638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752" t="s">
        <v>42</v>
      </c>
      <c r="AT24" s="752"/>
      <c r="AU24" s="752"/>
      <c r="AV24" s="741">
        <f t="shared" si="3"/>
        <v>15</v>
      </c>
      <c r="AW24" s="742"/>
      <c r="AX24" s="742"/>
      <c r="AY24" s="743"/>
      <c r="AZ24" s="759">
        <v>1</v>
      </c>
      <c r="BA24" s="760"/>
      <c r="BB24" s="761"/>
      <c r="BC24" s="762"/>
      <c r="BD24" s="741">
        <f t="shared" si="0"/>
        <v>1</v>
      </c>
      <c r="BE24" s="742"/>
      <c r="BF24" s="742"/>
      <c r="BG24" s="743"/>
      <c r="BH24" s="753">
        <f t="shared" si="1"/>
        <v>1</v>
      </c>
      <c r="BI24" s="754"/>
      <c r="BJ24" s="754"/>
      <c r="BK24" s="755"/>
      <c r="BL24" s="753"/>
      <c r="BM24" s="754"/>
      <c r="BN24" s="754"/>
      <c r="BO24" s="755"/>
      <c r="BP24" s="741">
        <f t="shared" si="2"/>
        <v>17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30.7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 t="s">
        <v>106</v>
      </c>
      <c r="N25" s="20"/>
      <c r="O25" s="20"/>
      <c r="P25" s="20"/>
      <c r="Q25" s="20"/>
      <c r="R25" s="20"/>
      <c r="S25" s="20"/>
      <c r="T25" s="20"/>
      <c r="U25" s="20"/>
      <c r="V25" s="21"/>
      <c r="W25" s="22" t="s">
        <v>23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49" t="s">
        <v>292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18</v>
      </c>
      <c r="AT25" s="752"/>
      <c r="AU25" s="752"/>
      <c r="AV25" s="741">
        <f t="shared" si="3"/>
        <v>9</v>
      </c>
      <c r="AW25" s="742"/>
      <c r="AX25" s="742"/>
      <c r="AY25" s="743"/>
      <c r="AZ25" s="756">
        <v>14</v>
      </c>
      <c r="BA25" s="757"/>
      <c r="BB25" s="757"/>
      <c r="BC25" s="758"/>
      <c r="BD25" s="741">
        <f t="shared" si="0"/>
        <v>14</v>
      </c>
      <c r="BE25" s="742"/>
      <c r="BF25" s="742"/>
      <c r="BG25" s="743"/>
      <c r="BH25" s="753">
        <f t="shared" si="1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2"/>
        <v>23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2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232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101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639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52" t="s">
        <v>42</v>
      </c>
      <c r="AT26" s="752"/>
      <c r="AU26" s="752"/>
      <c r="AV26" s="741">
        <f t="shared" si="3"/>
        <v>9</v>
      </c>
      <c r="AW26" s="742"/>
      <c r="AX26" s="742"/>
      <c r="AY26" s="743"/>
      <c r="AZ26" s="756">
        <v>10</v>
      </c>
      <c r="BA26" s="757"/>
      <c r="BB26" s="757"/>
      <c r="BC26" s="758"/>
      <c r="BD26" s="741">
        <f t="shared" si="0"/>
        <v>5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53"/>
      <c r="BM26" s="754"/>
      <c r="BN26" s="754"/>
      <c r="BO26" s="755"/>
      <c r="BP26" s="741">
        <f t="shared" si="2"/>
        <v>15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35.2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 t="s">
        <v>234</v>
      </c>
      <c r="N27" s="20"/>
      <c r="O27" s="20"/>
      <c r="P27" s="20"/>
      <c r="Q27" s="20"/>
      <c r="R27" s="20"/>
      <c r="S27" s="20"/>
      <c r="T27" s="20"/>
      <c r="U27" s="20"/>
      <c r="V27" s="21"/>
      <c r="W27" s="22" t="s">
        <v>102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49" t="s">
        <v>640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752" t="s">
        <v>42</v>
      </c>
      <c r="AT27" s="752"/>
      <c r="AU27" s="752"/>
      <c r="AV27" s="741">
        <f t="shared" si="3"/>
        <v>13</v>
      </c>
      <c r="AW27" s="742"/>
      <c r="AX27" s="742"/>
      <c r="AY27" s="743"/>
      <c r="AZ27" s="756">
        <v>1</v>
      </c>
      <c r="BA27" s="757"/>
      <c r="BB27" s="757"/>
      <c r="BC27" s="758"/>
      <c r="BD27" s="741">
        <f t="shared" si="0"/>
        <v>1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2"/>
        <v>15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22.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 t="s">
        <v>236</v>
      </c>
      <c r="N28" s="20"/>
      <c r="O28" s="20"/>
      <c r="P28" s="20"/>
      <c r="Q28" s="20"/>
      <c r="R28" s="20"/>
      <c r="S28" s="20"/>
      <c r="T28" s="20"/>
      <c r="U28" s="20"/>
      <c r="V28" s="21"/>
      <c r="W28" s="22" t="s">
        <v>103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49" t="s">
        <v>641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752" t="s">
        <v>42</v>
      </c>
      <c r="AT28" s="752"/>
      <c r="AU28" s="752"/>
      <c r="AV28" s="741">
        <f t="shared" si="3"/>
        <v>9</v>
      </c>
      <c r="AW28" s="742"/>
      <c r="AX28" s="742"/>
      <c r="AY28" s="743"/>
      <c r="AZ28" s="756">
        <v>10</v>
      </c>
      <c r="BA28" s="757"/>
      <c r="BB28" s="757"/>
      <c r="BC28" s="758"/>
      <c r="BD28" s="741">
        <f t="shared" si="0"/>
        <v>5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53"/>
      <c r="BM28" s="754"/>
      <c r="BN28" s="754"/>
      <c r="BO28" s="755"/>
      <c r="BP28" s="741">
        <f t="shared" si="2"/>
        <v>15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35.2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 t="s">
        <v>238</v>
      </c>
      <c r="N29" s="20"/>
      <c r="O29" s="20"/>
      <c r="P29" s="20"/>
      <c r="Q29" s="20"/>
      <c r="R29" s="20"/>
      <c r="S29" s="20"/>
      <c r="T29" s="20"/>
      <c r="U29" s="20"/>
      <c r="V29" s="21"/>
      <c r="W29" s="22" t="s">
        <v>104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49" t="s">
        <v>642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752" t="s">
        <v>42</v>
      </c>
      <c r="AT29" s="752"/>
      <c r="AU29" s="752"/>
      <c r="AV29" s="741">
        <f t="shared" si="3"/>
        <v>13</v>
      </c>
      <c r="AW29" s="742"/>
      <c r="AX29" s="742"/>
      <c r="AY29" s="743"/>
      <c r="AZ29" s="741">
        <v>1</v>
      </c>
      <c r="BA29" s="742"/>
      <c r="BB29" s="742"/>
      <c r="BC29" s="743"/>
      <c r="BD29" s="741">
        <f t="shared" si="0"/>
        <v>1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141"/>
      <c r="BM29" s="142"/>
      <c r="BN29" s="142"/>
      <c r="BO29" s="143"/>
      <c r="BP29" s="741">
        <f t="shared" si="2"/>
        <v>15</v>
      </c>
      <c r="BQ29" s="742"/>
      <c r="BR29" s="742"/>
      <c r="BS29" s="743"/>
      <c r="BT29" s="773"/>
      <c r="BU29" s="774"/>
      <c r="BV29" s="775"/>
      <c r="BW29" s="255"/>
      <c r="BX29" s="252"/>
    </row>
    <row r="30" spans="2:76" s="234" customFormat="1" ht="22.5" customHeight="1">
      <c r="B30" s="253"/>
      <c r="C30" s="259">
        <v>11</v>
      </c>
      <c r="D30" s="747"/>
      <c r="E30" s="748"/>
      <c r="F30" s="747"/>
      <c r="G30" s="748"/>
      <c r="H30" s="266"/>
      <c r="I30" s="266"/>
      <c r="J30" s="267"/>
      <c r="K30" s="267"/>
      <c r="L30" s="20"/>
      <c r="M30" s="20" t="s">
        <v>107</v>
      </c>
      <c r="N30" s="20"/>
      <c r="O30" s="20"/>
      <c r="P30" s="20"/>
      <c r="Q30" s="20"/>
      <c r="R30" s="20"/>
      <c r="S30" s="20"/>
      <c r="T30" s="20"/>
      <c r="U30" s="20"/>
      <c r="V30" s="21"/>
      <c r="W30" s="22" t="s">
        <v>116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49" t="s">
        <v>1175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752" t="s">
        <v>42</v>
      </c>
      <c r="AT30" s="752"/>
      <c r="AU30" s="752"/>
      <c r="AV30" s="741">
        <f t="shared" si="3"/>
        <v>9</v>
      </c>
      <c r="AW30" s="742"/>
      <c r="AX30" s="742"/>
      <c r="AY30" s="743"/>
      <c r="AZ30" s="741">
        <v>3</v>
      </c>
      <c r="BA30" s="742"/>
      <c r="BB30" s="742"/>
      <c r="BC30" s="743"/>
      <c r="BD30" s="741">
        <f t="shared" si="0"/>
        <v>2</v>
      </c>
      <c r="BE30" s="742"/>
      <c r="BF30" s="742"/>
      <c r="BG30" s="743"/>
      <c r="BH30" s="753">
        <f t="shared" si="1"/>
        <v>1</v>
      </c>
      <c r="BI30" s="754"/>
      <c r="BJ30" s="754"/>
      <c r="BK30" s="755"/>
      <c r="BL30" s="138"/>
      <c r="BM30" s="139"/>
      <c r="BN30" s="139"/>
      <c r="BO30" s="140"/>
      <c r="BP30" s="741">
        <f t="shared" si="2"/>
        <v>12</v>
      </c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 ht="57.75" customHeight="1">
      <c r="B31" s="253"/>
      <c r="C31" s="261">
        <v>12</v>
      </c>
      <c r="D31" s="747"/>
      <c r="E31" s="748"/>
      <c r="F31" s="747"/>
      <c r="G31" s="748"/>
      <c r="H31" s="266"/>
      <c r="I31" s="266"/>
      <c r="J31" s="267"/>
      <c r="K31" s="267"/>
      <c r="L31" s="20" t="s">
        <v>118</v>
      </c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 t="s">
        <v>117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49" t="s">
        <v>645</v>
      </c>
      <c r="AJ31" s="750"/>
      <c r="AK31" s="750"/>
      <c r="AL31" s="750"/>
      <c r="AM31" s="750"/>
      <c r="AN31" s="750"/>
      <c r="AO31" s="750"/>
      <c r="AP31" s="750"/>
      <c r="AQ31" s="750"/>
      <c r="AR31" s="751"/>
      <c r="AS31" s="752" t="s">
        <v>42</v>
      </c>
      <c r="AT31" s="752"/>
      <c r="AU31" s="752"/>
      <c r="AV31" s="741">
        <f t="shared" si="3"/>
        <v>14</v>
      </c>
      <c r="AW31" s="742"/>
      <c r="AX31" s="742"/>
      <c r="AY31" s="743"/>
      <c r="AZ31" s="756">
        <v>4</v>
      </c>
      <c r="BA31" s="757"/>
      <c r="BB31" s="757"/>
      <c r="BC31" s="758"/>
      <c r="BD31" s="741">
        <f t="shared" si="0"/>
        <v>2</v>
      </c>
      <c r="BE31" s="742"/>
      <c r="BF31" s="742"/>
      <c r="BG31" s="743"/>
      <c r="BH31" s="753">
        <f t="shared" si="1"/>
        <v>1</v>
      </c>
      <c r="BI31" s="754"/>
      <c r="BJ31" s="754"/>
      <c r="BK31" s="755"/>
      <c r="BL31" s="753"/>
      <c r="BM31" s="754"/>
      <c r="BN31" s="754"/>
      <c r="BO31" s="755"/>
      <c r="BP31" s="741">
        <f t="shared" si="2"/>
        <v>17</v>
      </c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>
      <c r="B32" s="253"/>
      <c r="C32" s="259">
        <v>13</v>
      </c>
      <c r="D32" s="747"/>
      <c r="E32" s="748"/>
      <c r="F32" s="747"/>
      <c r="G32" s="748"/>
      <c r="H32" s="266"/>
      <c r="I32" s="266"/>
      <c r="J32" s="267"/>
      <c r="K32" s="267"/>
      <c r="L32" s="20" t="s">
        <v>377</v>
      </c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 t="s">
        <v>293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49"/>
      <c r="AJ32" s="750"/>
      <c r="AK32" s="750"/>
      <c r="AL32" s="750"/>
      <c r="AM32" s="750"/>
      <c r="AN32" s="750"/>
      <c r="AO32" s="750"/>
      <c r="AP32" s="750"/>
      <c r="AQ32" s="750"/>
      <c r="AR32" s="751"/>
      <c r="AS32" s="763" t="s">
        <v>61</v>
      </c>
      <c r="AT32" s="763"/>
      <c r="AU32" s="763"/>
      <c r="AV32" s="741">
        <f>LEN(L32)+LEN(M32)+LEN(N32)+LEN(O32)+LEN(P32)+LEN(Q32)</f>
        <v>26</v>
      </c>
      <c r="AW32" s="742"/>
      <c r="AX32" s="742"/>
      <c r="AY32" s="743"/>
      <c r="AZ32" s="753">
        <v>0</v>
      </c>
      <c r="BA32" s="754"/>
      <c r="BB32" s="754"/>
      <c r="BC32" s="755"/>
      <c r="BD32" s="741">
        <f t="shared" si="0"/>
        <v>0</v>
      </c>
      <c r="BE32" s="742"/>
      <c r="BF32" s="742"/>
      <c r="BG32" s="743"/>
      <c r="BH32" s="753">
        <f>IF(AS32="Number",1,IF(AS32="List",3,IF(AS32="Map", 3, IF(AS32="Boolean",1,0))))</f>
        <v>3</v>
      </c>
      <c r="BI32" s="754"/>
      <c r="BJ32" s="754"/>
      <c r="BK32" s="755"/>
      <c r="BL32" s="753">
        <v>2</v>
      </c>
      <c r="BM32" s="754"/>
      <c r="BN32" s="754"/>
      <c r="BO32" s="755"/>
      <c r="BP32" s="741">
        <f>SUM(BP33:BS40)*BL32+SUM(AV32:BK32)</f>
        <v>315</v>
      </c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>
        <v>14</v>
      </c>
      <c r="D33" s="747"/>
      <c r="E33" s="748"/>
      <c r="F33" s="747"/>
      <c r="G33" s="748"/>
      <c r="H33" s="266"/>
      <c r="I33" s="266"/>
      <c r="J33" s="267"/>
      <c r="K33" s="267"/>
      <c r="L33" s="20"/>
      <c r="M33" s="20" t="s">
        <v>378</v>
      </c>
      <c r="N33" s="20"/>
      <c r="O33" s="20"/>
      <c r="P33" s="20"/>
      <c r="Q33" s="20"/>
      <c r="R33" s="20"/>
      <c r="S33" s="20"/>
      <c r="T33" s="20"/>
      <c r="U33" s="20"/>
      <c r="V33" s="21"/>
      <c r="W33" s="20" t="s">
        <v>294</v>
      </c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49"/>
      <c r="AJ33" s="750"/>
      <c r="AK33" s="750"/>
      <c r="AL33" s="750"/>
      <c r="AM33" s="750"/>
      <c r="AN33" s="750"/>
      <c r="AO33" s="750"/>
      <c r="AP33" s="750"/>
      <c r="AQ33" s="750"/>
      <c r="AR33" s="751"/>
      <c r="AS33" s="763" t="s">
        <v>27</v>
      </c>
      <c r="AT33" s="763"/>
      <c r="AU33" s="763"/>
      <c r="AV33" s="741">
        <f t="shared" si="3"/>
        <v>28</v>
      </c>
      <c r="AW33" s="742"/>
      <c r="AX33" s="742"/>
      <c r="AY33" s="743"/>
      <c r="AZ33" s="759">
        <v>0</v>
      </c>
      <c r="BA33" s="760"/>
      <c r="BB33" s="761"/>
      <c r="BC33" s="762"/>
      <c r="BD33" s="741">
        <f t="shared" si="0"/>
        <v>0</v>
      </c>
      <c r="BE33" s="742"/>
      <c r="BF33" s="742"/>
      <c r="BG33" s="743"/>
      <c r="BH33" s="753">
        <f t="shared" si="1"/>
        <v>3</v>
      </c>
      <c r="BI33" s="754"/>
      <c r="BJ33" s="754"/>
      <c r="BK33" s="755"/>
      <c r="BL33" s="753"/>
      <c r="BM33" s="754"/>
      <c r="BN33" s="754"/>
      <c r="BO33" s="755"/>
      <c r="BP33" s="741">
        <f>SUM(AV33:BK33)</f>
        <v>31</v>
      </c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 ht="67.5" customHeight="1">
      <c r="B34" s="253"/>
      <c r="C34" s="259">
        <v>15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 t="s">
        <v>219</v>
      </c>
      <c r="O34" s="20"/>
      <c r="P34" s="20"/>
      <c r="Q34" s="20"/>
      <c r="R34" s="20"/>
      <c r="S34" s="20"/>
      <c r="T34" s="20"/>
      <c r="U34" s="20"/>
      <c r="V34" s="21"/>
      <c r="W34" s="20" t="s">
        <v>100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49" t="s">
        <v>638</v>
      </c>
      <c r="AJ34" s="750"/>
      <c r="AK34" s="750"/>
      <c r="AL34" s="750"/>
      <c r="AM34" s="750"/>
      <c r="AN34" s="750"/>
      <c r="AO34" s="750"/>
      <c r="AP34" s="750"/>
      <c r="AQ34" s="750"/>
      <c r="AR34" s="751"/>
      <c r="AS34" s="752" t="s">
        <v>42</v>
      </c>
      <c r="AT34" s="752"/>
      <c r="AU34" s="752"/>
      <c r="AV34" s="741">
        <f t="shared" ref="AV34:AV42" si="4">LEN(L34)+LEN(M34)+LEN(N34)+LEN(O34)+LEN(P34)+LEN(Q34)</f>
        <v>15</v>
      </c>
      <c r="AW34" s="742"/>
      <c r="AX34" s="742"/>
      <c r="AY34" s="743"/>
      <c r="AZ34" s="759">
        <v>1</v>
      </c>
      <c r="BA34" s="760"/>
      <c r="BB34" s="761"/>
      <c r="BC34" s="762"/>
      <c r="BD34" s="741">
        <f t="shared" ref="BD34:BD40" si="5">IF(AS34="String", AZ34, IF(AS34="Number",ROUNDUP(AZ34/2,0),0))</f>
        <v>1</v>
      </c>
      <c r="BE34" s="742"/>
      <c r="BF34" s="742"/>
      <c r="BG34" s="743"/>
      <c r="BH34" s="753">
        <f t="shared" ref="BH34:BH41" si="6">IF(AS34="Number",1,IF(AS34="List",3,IF(AS34="Map", 3, IF(AS34="Boolean",1,0))))</f>
        <v>1</v>
      </c>
      <c r="BI34" s="754"/>
      <c r="BJ34" s="754"/>
      <c r="BK34" s="755"/>
      <c r="BL34" s="753"/>
      <c r="BM34" s="754"/>
      <c r="BN34" s="754"/>
      <c r="BO34" s="755"/>
      <c r="BP34" s="741">
        <f t="shared" ref="BP34:BP42" si="7">AV34+BD34+BH34</f>
        <v>17</v>
      </c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 ht="28.5" customHeigh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 t="s">
        <v>106</v>
      </c>
      <c r="O35" s="20"/>
      <c r="P35" s="20"/>
      <c r="Q35" s="20"/>
      <c r="R35" s="20"/>
      <c r="S35" s="20"/>
      <c r="T35" s="20"/>
      <c r="U35" s="20"/>
      <c r="V35" s="21"/>
      <c r="W35" s="20" t="s">
        <v>23</v>
      </c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49" t="s">
        <v>292</v>
      </c>
      <c r="AJ35" s="750"/>
      <c r="AK35" s="750"/>
      <c r="AL35" s="750"/>
      <c r="AM35" s="750"/>
      <c r="AN35" s="750"/>
      <c r="AO35" s="750"/>
      <c r="AP35" s="750"/>
      <c r="AQ35" s="750"/>
      <c r="AR35" s="751"/>
      <c r="AS35" s="752" t="s">
        <v>18</v>
      </c>
      <c r="AT35" s="752"/>
      <c r="AU35" s="752"/>
      <c r="AV35" s="741">
        <f t="shared" si="4"/>
        <v>9</v>
      </c>
      <c r="AW35" s="742"/>
      <c r="AX35" s="742"/>
      <c r="AY35" s="743"/>
      <c r="AZ35" s="756">
        <v>14</v>
      </c>
      <c r="BA35" s="757"/>
      <c r="BB35" s="757"/>
      <c r="BC35" s="758"/>
      <c r="BD35" s="741">
        <f t="shared" si="5"/>
        <v>14</v>
      </c>
      <c r="BE35" s="742"/>
      <c r="BF35" s="742"/>
      <c r="BG35" s="743"/>
      <c r="BH35" s="753">
        <f t="shared" si="6"/>
        <v>0</v>
      </c>
      <c r="BI35" s="754"/>
      <c r="BJ35" s="754"/>
      <c r="BK35" s="755"/>
      <c r="BL35" s="753"/>
      <c r="BM35" s="754"/>
      <c r="BN35" s="754"/>
      <c r="BO35" s="755"/>
      <c r="BP35" s="741">
        <f t="shared" si="7"/>
        <v>23</v>
      </c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 ht="22.5" customHeight="1">
      <c r="B36" s="253"/>
      <c r="C36" s="259">
        <v>17</v>
      </c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 t="s">
        <v>232</v>
      </c>
      <c r="O36" s="20"/>
      <c r="P36" s="20"/>
      <c r="Q36" s="20"/>
      <c r="R36" s="20"/>
      <c r="S36" s="20"/>
      <c r="T36" s="20"/>
      <c r="U36" s="20"/>
      <c r="V36" s="21"/>
      <c r="W36" s="20" t="s">
        <v>101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49" t="s">
        <v>639</v>
      </c>
      <c r="AJ36" s="750"/>
      <c r="AK36" s="750"/>
      <c r="AL36" s="750"/>
      <c r="AM36" s="750"/>
      <c r="AN36" s="750"/>
      <c r="AO36" s="750"/>
      <c r="AP36" s="750"/>
      <c r="AQ36" s="750"/>
      <c r="AR36" s="751"/>
      <c r="AS36" s="752" t="s">
        <v>42</v>
      </c>
      <c r="AT36" s="752"/>
      <c r="AU36" s="752"/>
      <c r="AV36" s="741">
        <f t="shared" si="4"/>
        <v>9</v>
      </c>
      <c r="AW36" s="742"/>
      <c r="AX36" s="742"/>
      <c r="AY36" s="743"/>
      <c r="AZ36" s="756">
        <v>10</v>
      </c>
      <c r="BA36" s="757"/>
      <c r="BB36" s="757"/>
      <c r="BC36" s="758"/>
      <c r="BD36" s="741">
        <f t="shared" si="5"/>
        <v>5</v>
      </c>
      <c r="BE36" s="742"/>
      <c r="BF36" s="742"/>
      <c r="BG36" s="743"/>
      <c r="BH36" s="753">
        <f t="shared" si="6"/>
        <v>1</v>
      </c>
      <c r="BI36" s="754"/>
      <c r="BJ36" s="754"/>
      <c r="BK36" s="755"/>
      <c r="BL36" s="753"/>
      <c r="BM36" s="754"/>
      <c r="BN36" s="754"/>
      <c r="BO36" s="755"/>
      <c r="BP36" s="741">
        <f t="shared" si="7"/>
        <v>15</v>
      </c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 ht="35.25" customHeight="1">
      <c r="B37" s="253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 t="s">
        <v>234</v>
      </c>
      <c r="O37" s="20"/>
      <c r="P37" s="20"/>
      <c r="Q37" s="20"/>
      <c r="R37" s="20"/>
      <c r="S37" s="20"/>
      <c r="T37" s="20"/>
      <c r="U37" s="20"/>
      <c r="V37" s="21"/>
      <c r="W37" s="20" t="s">
        <v>102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49" t="s">
        <v>640</v>
      </c>
      <c r="AJ37" s="750"/>
      <c r="AK37" s="750"/>
      <c r="AL37" s="750"/>
      <c r="AM37" s="750"/>
      <c r="AN37" s="750"/>
      <c r="AO37" s="750"/>
      <c r="AP37" s="750"/>
      <c r="AQ37" s="750"/>
      <c r="AR37" s="751"/>
      <c r="AS37" s="752" t="s">
        <v>42</v>
      </c>
      <c r="AT37" s="752"/>
      <c r="AU37" s="752"/>
      <c r="AV37" s="741">
        <f t="shared" si="4"/>
        <v>13</v>
      </c>
      <c r="AW37" s="742"/>
      <c r="AX37" s="742"/>
      <c r="AY37" s="743"/>
      <c r="AZ37" s="756">
        <v>1</v>
      </c>
      <c r="BA37" s="757"/>
      <c r="BB37" s="757"/>
      <c r="BC37" s="758"/>
      <c r="BD37" s="741">
        <f t="shared" si="5"/>
        <v>1</v>
      </c>
      <c r="BE37" s="742"/>
      <c r="BF37" s="742"/>
      <c r="BG37" s="743"/>
      <c r="BH37" s="753">
        <f t="shared" si="6"/>
        <v>1</v>
      </c>
      <c r="BI37" s="754"/>
      <c r="BJ37" s="754"/>
      <c r="BK37" s="755"/>
      <c r="BL37" s="753"/>
      <c r="BM37" s="754"/>
      <c r="BN37" s="754"/>
      <c r="BO37" s="755"/>
      <c r="BP37" s="741">
        <f t="shared" si="7"/>
        <v>15</v>
      </c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 ht="22.5" customHeight="1">
      <c r="B38" s="253"/>
      <c r="C38" s="259">
        <v>19</v>
      </c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 t="s">
        <v>236</v>
      </c>
      <c r="O38" s="20"/>
      <c r="P38" s="20"/>
      <c r="Q38" s="20"/>
      <c r="R38" s="20"/>
      <c r="S38" s="20"/>
      <c r="T38" s="20"/>
      <c r="U38" s="20"/>
      <c r="V38" s="21"/>
      <c r="W38" s="20" t="s">
        <v>103</v>
      </c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49" t="s">
        <v>641</v>
      </c>
      <c r="AJ38" s="750"/>
      <c r="AK38" s="750"/>
      <c r="AL38" s="750"/>
      <c r="AM38" s="750"/>
      <c r="AN38" s="750"/>
      <c r="AO38" s="750"/>
      <c r="AP38" s="750"/>
      <c r="AQ38" s="750"/>
      <c r="AR38" s="751"/>
      <c r="AS38" s="752" t="s">
        <v>42</v>
      </c>
      <c r="AT38" s="752"/>
      <c r="AU38" s="752"/>
      <c r="AV38" s="741">
        <f t="shared" si="4"/>
        <v>9</v>
      </c>
      <c r="AW38" s="742"/>
      <c r="AX38" s="742"/>
      <c r="AY38" s="743"/>
      <c r="AZ38" s="756">
        <v>10</v>
      </c>
      <c r="BA38" s="757"/>
      <c r="BB38" s="757"/>
      <c r="BC38" s="758"/>
      <c r="BD38" s="741">
        <f t="shared" si="5"/>
        <v>5</v>
      </c>
      <c r="BE38" s="742"/>
      <c r="BF38" s="742"/>
      <c r="BG38" s="743"/>
      <c r="BH38" s="753">
        <f t="shared" si="6"/>
        <v>1</v>
      </c>
      <c r="BI38" s="754"/>
      <c r="BJ38" s="754"/>
      <c r="BK38" s="755"/>
      <c r="BL38" s="753"/>
      <c r="BM38" s="754"/>
      <c r="BN38" s="754"/>
      <c r="BO38" s="755"/>
      <c r="BP38" s="741">
        <f t="shared" si="7"/>
        <v>15</v>
      </c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 ht="35.25" customHeight="1">
      <c r="B39" s="253"/>
      <c r="C39" s="261">
        <v>20</v>
      </c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 t="s">
        <v>238</v>
      </c>
      <c r="O39" s="20"/>
      <c r="P39" s="20"/>
      <c r="Q39" s="20"/>
      <c r="R39" s="20"/>
      <c r="S39" s="20"/>
      <c r="T39" s="20"/>
      <c r="U39" s="20"/>
      <c r="V39" s="21"/>
      <c r="W39" s="20" t="s">
        <v>104</v>
      </c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49" t="s">
        <v>642</v>
      </c>
      <c r="AJ39" s="750"/>
      <c r="AK39" s="750"/>
      <c r="AL39" s="750"/>
      <c r="AM39" s="750"/>
      <c r="AN39" s="750"/>
      <c r="AO39" s="750"/>
      <c r="AP39" s="750"/>
      <c r="AQ39" s="750"/>
      <c r="AR39" s="751"/>
      <c r="AS39" s="752" t="s">
        <v>42</v>
      </c>
      <c r="AT39" s="752"/>
      <c r="AU39" s="752"/>
      <c r="AV39" s="741">
        <f t="shared" si="4"/>
        <v>13</v>
      </c>
      <c r="AW39" s="742"/>
      <c r="AX39" s="742"/>
      <c r="AY39" s="743"/>
      <c r="AZ39" s="741">
        <v>1</v>
      </c>
      <c r="BA39" s="742"/>
      <c r="BB39" s="742"/>
      <c r="BC39" s="743"/>
      <c r="BD39" s="741">
        <f t="shared" si="5"/>
        <v>1</v>
      </c>
      <c r="BE39" s="742"/>
      <c r="BF39" s="742"/>
      <c r="BG39" s="743"/>
      <c r="BH39" s="753">
        <f t="shared" si="6"/>
        <v>1</v>
      </c>
      <c r="BI39" s="754"/>
      <c r="BJ39" s="754"/>
      <c r="BK39" s="755"/>
      <c r="BL39" s="141"/>
      <c r="BM39" s="142"/>
      <c r="BN39" s="142"/>
      <c r="BO39" s="143"/>
      <c r="BP39" s="741">
        <f t="shared" si="7"/>
        <v>15</v>
      </c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 ht="22.5" customHeight="1">
      <c r="B40" s="253"/>
      <c r="C40" s="259">
        <v>21</v>
      </c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 t="s">
        <v>107</v>
      </c>
      <c r="O40" s="20"/>
      <c r="P40" s="20"/>
      <c r="Q40" s="20"/>
      <c r="R40" s="20"/>
      <c r="S40" s="20"/>
      <c r="T40" s="20"/>
      <c r="U40" s="20"/>
      <c r="V40" s="21"/>
      <c r="W40" s="20" t="s">
        <v>116</v>
      </c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49" t="s">
        <v>1175</v>
      </c>
      <c r="AJ40" s="750"/>
      <c r="AK40" s="750"/>
      <c r="AL40" s="750"/>
      <c r="AM40" s="750"/>
      <c r="AN40" s="750"/>
      <c r="AO40" s="750"/>
      <c r="AP40" s="750"/>
      <c r="AQ40" s="750"/>
      <c r="AR40" s="751"/>
      <c r="AS40" s="776" t="s">
        <v>42</v>
      </c>
      <c r="AT40" s="761"/>
      <c r="AU40" s="762"/>
      <c r="AV40" s="741">
        <f t="shared" si="4"/>
        <v>9</v>
      </c>
      <c r="AW40" s="742"/>
      <c r="AX40" s="742"/>
      <c r="AY40" s="743"/>
      <c r="AZ40" s="741">
        <v>3</v>
      </c>
      <c r="BA40" s="742"/>
      <c r="BB40" s="742"/>
      <c r="BC40" s="743"/>
      <c r="BD40" s="741">
        <f t="shared" si="5"/>
        <v>2</v>
      </c>
      <c r="BE40" s="742"/>
      <c r="BF40" s="742"/>
      <c r="BG40" s="743"/>
      <c r="BH40" s="753">
        <f t="shared" si="6"/>
        <v>1</v>
      </c>
      <c r="BI40" s="754"/>
      <c r="BJ40" s="754"/>
      <c r="BK40" s="755"/>
      <c r="BL40" s="138"/>
      <c r="BM40" s="139"/>
      <c r="BN40" s="139"/>
      <c r="BO40" s="140"/>
      <c r="BP40" s="741">
        <f t="shared" si="7"/>
        <v>12</v>
      </c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 ht="56.25" customHeight="1">
      <c r="B41" s="253"/>
      <c r="C41" s="261">
        <v>22</v>
      </c>
      <c r="D41" s="747"/>
      <c r="E41" s="748"/>
      <c r="F41" s="747"/>
      <c r="G41" s="748"/>
      <c r="H41" s="266"/>
      <c r="I41" s="266"/>
      <c r="J41" s="267"/>
      <c r="K41" s="267"/>
      <c r="L41" s="20"/>
      <c r="M41" s="20" t="s">
        <v>118</v>
      </c>
      <c r="N41" s="20"/>
      <c r="O41" s="20"/>
      <c r="P41" s="20"/>
      <c r="Q41" s="20"/>
      <c r="R41" s="20"/>
      <c r="S41" s="20"/>
      <c r="T41" s="20"/>
      <c r="U41" s="20"/>
      <c r="V41" s="21"/>
      <c r="W41" s="22" t="s">
        <v>117</v>
      </c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7" t="s">
        <v>643</v>
      </c>
      <c r="AJ41" s="768"/>
      <c r="AK41" s="768"/>
      <c r="AL41" s="768"/>
      <c r="AM41" s="768"/>
      <c r="AN41" s="768"/>
      <c r="AO41" s="768"/>
      <c r="AP41" s="768"/>
      <c r="AQ41" s="768"/>
      <c r="AR41" s="769"/>
      <c r="AS41" s="752" t="s">
        <v>42</v>
      </c>
      <c r="AT41" s="752"/>
      <c r="AU41" s="752"/>
      <c r="AV41" s="741">
        <f t="shared" si="4"/>
        <v>14</v>
      </c>
      <c r="AW41" s="742"/>
      <c r="AX41" s="742"/>
      <c r="AY41" s="743"/>
      <c r="AZ41" s="756">
        <v>4</v>
      </c>
      <c r="BA41" s="757"/>
      <c r="BB41" s="757"/>
      <c r="BC41" s="758"/>
      <c r="BD41" s="741">
        <f>IF(AS41="String", AZ41, IF(AS41="Number",ROUNDUP(AZ41/2,0),0))</f>
        <v>2</v>
      </c>
      <c r="BE41" s="742"/>
      <c r="BF41" s="742"/>
      <c r="BG41" s="743"/>
      <c r="BH41" s="753">
        <f t="shared" si="6"/>
        <v>1</v>
      </c>
      <c r="BI41" s="754"/>
      <c r="BJ41" s="754"/>
      <c r="BK41" s="755"/>
      <c r="BL41" s="753"/>
      <c r="BM41" s="754"/>
      <c r="BN41" s="754"/>
      <c r="BO41" s="755"/>
      <c r="BP41" s="741">
        <f t="shared" si="7"/>
        <v>17</v>
      </c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59">
        <v>23</v>
      </c>
      <c r="D42" s="747"/>
      <c r="E42" s="748"/>
      <c r="F42" s="747"/>
      <c r="G42" s="748"/>
      <c r="H42" s="266"/>
      <c r="I42" s="266"/>
      <c r="J42" s="267"/>
      <c r="K42" s="267"/>
      <c r="L42" s="20" t="s">
        <v>832</v>
      </c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 t="s">
        <v>832</v>
      </c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 t="s">
        <v>834</v>
      </c>
      <c r="AJ42" s="765"/>
      <c r="AK42" s="765"/>
      <c r="AL42" s="765"/>
      <c r="AM42" s="765"/>
      <c r="AN42" s="765"/>
      <c r="AO42" s="765"/>
      <c r="AP42" s="765"/>
      <c r="AQ42" s="765"/>
      <c r="AR42" s="766"/>
      <c r="AS42" s="752" t="s">
        <v>833</v>
      </c>
      <c r="AT42" s="752"/>
      <c r="AU42" s="752"/>
      <c r="AV42" s="741">
        <f t="shared" si="4"/>
        <v>3</v>
      </c>
      <c r="AW42" s="742"/>
      <c r="AX42" s="742"/>
      <c r="AY42" s="743"/>
      <c r="AZ42" s="741">
        <v>10</v>
      </c>
      <c r="BA42" s="742"/>
      <c r="BB42" s="742"/>
      <c r="BC42" s="743"/>
      <c r="BD42" s="741">
        <f t="shared" ref="BD42" si="8">IF(COUNTIF(AS42,"*String*"),AZ42,IF(COUNTIF(AS42,"*Number*"),ROUNDUP(AZ42/2,0),0))</f>
        <v>5</v>
      </c>
      <c r="BE42" s="742"/>
      <c r="BF42" s="742"/>
      <c r="BG42" s="743"/>
      <c r="BH42" s="753">
        <f t="shared" ref="BH42" si="9">IF(AS42="Number",1,IF(COUNTIF(AS42,"*List*"),3,IF(AS42="Map", 3, IF(AS42="Boolean",1,0))))</f>
        <v>1</v>
      </c>
      <c r="BI42" s="754"/>
      <c r="BJ42" s="754"/>
      <c r="BK42" s="755"/>
      <c r="BL42" s="753"/>
      <c r="BM42" s="754"/>
      <c r="BN42" s="754"/>
      <c r="BO42" s="755"/>
      <c r="BP42" s="741">
        <f t="shared" si="7"/>
        <v>9</v>
      </c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1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1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1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1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1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1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1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1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1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1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1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1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1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1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1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1:76" ht="12.25" customHeight="1" thickBot="1">
      <c r="A64" s="269"/>
      <c r="B64" s="270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  <c r="AN64" s="271"/>
      <c r="AO64" s="271"/>
      <c r="AP64" s="271"/>
      <c r="AQ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271"/>
      <c r="BR64" s="271"/>
      <c r="BS64" s="271"/>
      <c r="BT64" s="271"/>
      <c r="BU64" s="271"/>
      <c r="BV64" s="271"/>
      <c r="BW64" s="272"/>
      <c r="BX64" s="273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</sheetData>
  <mergeCells count="517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AI22:AR22"/>
    <mergeCell ref="AI23:AR23"/>
    <mergeCell ref="BP24:BS24"/>
    <mergeCell ref="BT24:BV24"/>
    <mergeCell ref="D25:E25"/>
    <mergeCell ref="F25:G25"/>
    <mergeCell ref="AS25:AU25"/>
    <mergeCell ref="AV25:AY25"/>
    <mergeCell ref="AZ25:BC25"/>
    <mergeCell ref="BD25:BG25"/>
    <mergeCell ref="BH25:BK25"/>
    <mergeCell ref="BL25:BO25"/>
    <mergeCell ref="AI25:AR25"/>
    <mergeCell ref="BP25:BS25"/>
    <mergeCell ref="BT25:BV25"/>
    <mergeCell ref="D24:E24"/>
    <mergeCell ref="F24:G24"/>
    <mergeCell ref="AS24:AU24"/>
    <mergeCell ref="AV24:AY24"/>
    <mergeCell ref="AZ24:BC24"/>
    <mergeCell ref="BD24:BG24"/>
    <mergeCell ref="BH24:BK24"/>
    <mergeCell ref="BL24:BO24"/>
    <mergeCell ref="AI24:AR24"/>
    <mergeCell ref="BP26:BS26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AI27:AR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AI26:AR26"/>
    <mergeCell ref="BP28:BS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AI29:AR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AI28:AR28"/>
    <mergeCell ref="BT40:BV40"/>
    <mergeCell ref="D41:E41"/>
    <mergeCell ref="F41:G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P31:BS31"/>
    <mergeCell ref="BT31:BV31"/>
    <mergeCell ref="D30:E30"/>
    <mergeCell ref="F30:G30"/>
    <mergeCell ref="AS30:AU30"/>
    <mergeCell ref="AV30:AY30"/>
    <mergeCell ref="AZ30:BC30"/>
    <mergeCell ref="BD30:BG30"/>
    <mergeCell ref="BH30:BK30"/>
    <mergeCell ref="AI30:AR30"/>
    <mergeCell ref="AI31:AR31"/>
    <mergeCell ref="BP30:BS30"/>
    <mergeCell ref="BT30:BV30"/>
    <mergeCell ref="D31:E31"/>
    <mergeCell ref="F31:G31"/>
    <mergeCell ref="AS31:AU31"/>
    <mergeCell ref="AV31:AY31"/>
    <mergeCell ref="AZ31:BC31"/>
    <mergeCell ref="BD31:BG31"/>
    <mergeCell ref="BH31:BK31"/>
    <mergeCell ref="BL31:BO31"/>
    <mergeCell ref="BP60:BS60"/>
    <mergeCell ref="BT60:BV60"/>
    <mergeCell ref="D59:E59"/>
    <mergeCell ref="F59:G59"/>
    <mergeCell ref="AS59:AU59"/>
    <mergeCell ref="AV59:AY59"/>
    <mergeCell ref="AZ59:BC59"/>
    <mergeCell ref="BD59:BG59"/>
    <mergeCell ref="BH59:BK59"/>
    <mergeCell ref="BL59:BO59"/>
    <mergeCell ref="AI59:AR59"/>
    <mergeCell ref="D60:E60"/>
    <mergeCell ref="F60:G60"/>
    <mergeCell ref="AS60:AU60"/>
    <mergeCell ref="AV60:AY60"/>
    <mergeCell ref="AZ60:BC60"/>
    <mergeCell ref="BD60:BG60"/>
    <mergeCell ref="BH60:BK60"/>
    <mergeCell ref="BL60:BO60"/>
    <mergeCell ref="AI60:AR60"/>
    <mergeCell ref="BP59:BS59"/>
    <mergeCell ref="BT59:BV59"/>
    <mergeCell ref="BP61:BS61"/>
    <mergeCell ref="BT61:BV61"/>
    <mergeCell ref="D62:E62"/>
    <mergeCell ref="F62:G62"/>
    <mergeCell ref="AS62:AU62"/>
    <mergeCell ref="AV62:AY62"/>
    <mergeCell ref="AZ62:BC62"/>
    <mergeCell ref="BD62:BG62"/>
    <mergeCell ref="BH62:BK62"/>
    <mergeCell ref="BL62:BO62"/>
    <mergeCell ref="AI62:AR62"/>
    <mergeCell ref="BP62:BS62"/>
    <mergeCell ref="BT62:BV62"/>
    <mergeCell ref="D61:E61"/>
    <mergeCell ref="F61:G61"/>
    <mergeCell ref="AS61:AU61"/>
    <mergeCell ref="AV61:AY61"/>
    <mergeCell ref="AZ61:BC61"/>
    <mergeCell ref="BD61:BG61"/>
    <mergeCell ref="BH61:BK61"/>
    <mergeCell ref="BL61:BO61"/>
    <mergeCell ref="AI61:AR61"/>
    <mergeCell ref="BP63:BS63"/>
    <mergeCell ref="BT63:BV63"/>
    <mergeCell ref="D63:E63"/>
    <mergeCell ref="F63:G63"/>
    <mergeCell ref="AS63:AU63"/>
    <mergeCell ref="AV63:AY63"/>
    <mergeCell ref="AZ63:BC63"/>
    <mergeCell ref="BD63:BG63"/>
    <mergeCell ref="BH63:BK63"/>
    <mergeCell ref="BL63:BO63"/>
    <mergeCell ref="AI63:AR63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7:BS57"/>
    <mergeCell ref="BT57:BV57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D56:E56"/>
    <mergeCell ref="BP58:BS58"/>
    <mergeCell ref="BT58:BV58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2:BS52"/>
    <mergeCell ref="BT52:BV52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3:BS53"/>
    <mergeCell ref="BT53:BV53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55:BS55"/>
    <mergeCell ref="BT55:BV55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42:BS42"/>
    <mergeCell ref="AI41:AR41"/>
    <mergeCell ref="BP40:BS40"/>
    <mergeCell ref="BT42:BV42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3:BS43"/>
    <mergeCell ref="BT43:BV43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4:BS44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32:BS32"/>
    <mergeCell ref="BT32:BV32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BT33:BV33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</mergeCells>
  <phoneticPr fontId="1"/>
  <pageMargins left="0.70866141732283472" right="0.70866141732283472" top="0.74803149606299213" bottom="0.74803149606299213" header="0.31496062992125984" footer="0.31496062992125984"/>
  <pageSetup paperSize="9" scale="44" orientation="landscape" r:id="rId1"/>
  <headerFooter>
    <oddFooter>&amp;CTOYOTA MOTOR CORPORATION&amp;RVer 1.000J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ACT_B2B_VEHICLE_DELIVERY_TCAP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1005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1004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SUM(BP20:BS70)</f>
        <v>142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263" t="s">
        <v>876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875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856</v>
      </c>
      <c r="AT20" s="752"/>
      <c r="AU20" s="752"/>
      <c r="AV20" s="741">
        <f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SUM(AV20:BK20)+BL20*SUM(BP23:BS24)</f>
        <v>82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28.5" customHeight="1">
      <c r="B21" s="253"/>
      <c r="C21" s="261">
        <v>2</v>
      </c>
      <c r="D21" s="280"/>
      <c r="E21" s="281"/>
      <c r="F21" s="280"/>
      <c r="G21" s="281"/>
      <c r="H21" s="261"/>
      <c r="I21" s="261"/>
      <c r="J21" s="262"/>
      <c r="K21" s="262"/>
      <c r="L21" s="20" t="s">
        <v>862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0" t="s">
        <v>861</v>
      </c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9"/>
      <c r="AI21" s="815" t="s">
        <v>860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856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783"/>
      <c r="E22" s="784"/>
      <c r="F22" s="783"/>
      <c r="G22" s="784"/>
      <c r="H22" s="259"/>
      <c r="I22" s="259"/>
      <c r="J22" s="260"/>
      <c r="K22" s="260"/>
      <c r="L22" s="20" t="s">
        <v>859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858</v>
      </c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9"/>
      <c r="AI22" s="815" t="s">
        <v>857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856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80"/>
      <c r="BU22" s="781"/>
      <c r="BV22" s="782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137"/>
      <c r="M23" s="137"/>
      <c r="N23" s="20"/>
      <c r="O23" s="20"/>
      <c r="P23" s="20"/>
      <c r="Q23" s="20"/>
      <c r="R23" s="20"/>
      <c r="S23" s="20"/>
      <c r="T23" s="20"/>
      <c r="U23" s="20"/>
      <c r="V23" s="21"/>
      <c r="W23" s="13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137"/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1"/>
      <c r="E27" s="743"/>
      <c r="F27" s="741"/>
      <c r="G27" s="743"/>
      <c r="H27" s="266"/>
      <c r="I27" s="266"/>
      <c r="J27" s="267"/>
      <c r="K27" s="267"/>
      <c r="L27" s="137"/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21"/>
      <c r="AJ28" s="822"/>
      <c r="AK28" s="822"/>
      <c r="AL28" s="822"/>
      <c r="AM28" s="822"/>
      <c r="AN28" s="822"/>
      <c r="AO28" s="822"/>
      <c r="AP28" s="822"/>
      <c r="AQ28" s="822"/>
      <c r="AR28" s="823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137"/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5"/>
      <c r="M33" s="135"/>
      <c r="N33" s="20"/>
      <c r="O33" s="20"/>
      <c r="P33" s="20"/>
      <c r="Q33" s="20"/>
      <c r="R33" s="20"/>
      <c r="S33" s="20"/>
      <c r="T33" s="20"/>
      <c r="U33" s="20"/>
      <c r="V33" s="21"/>
      <c r="W33" s="134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7"/>
      <c r="M34" s="137"/>
      <c r="N34" s="20"/>
      <c r="O34" s="20"/>
      <c r="P34" s="20"/>
      <c r="Q34" s="20"/>
      <c r="R34" s="20"/>
      <c r="S34" s="20"/>
      <c r="T34" s="20"/>
      <c r="U34" s="20"/>
      <c r="V34" s="21"/>
      <c r="W34" s="136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9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5"/>
      <c r="M39" s="135"/>
      <c r="N39" s="20"/>
      <c r="O39" s="20"/>
      <c r="P39" s="20"/>
      <c r="Q39" s="20"/>
      <c r="R39" s="20"/>
      <c r="S39" s="20"/>
      <c r="T39" s="20"/>
      <c r="U39" s="20"/>
      <c r="V39" s="21"/>
      <c r="W39" s="134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63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63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63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9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63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63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63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63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141"/>
      <c r="BM52" s="142"/>
      <c r="BN52" s="142"/>
      <c r="BO52" s="1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9"/>
      <c r="BA53" s="760"/>
      <c r="BB53" s="760"/>
      <c r="BC53" s="818"/>
      <c r="BD53" s="741"/>
      <c r="BE53" s="742"/>
      <c r="BF53" s="742"/>
      <c r="BG53" s="743"/>
      <c r="BH53" s="741"/>
      <c r="BI53" s="742"/>
      <c r="BJ53" s="742"/>
      <c r="BK53" s="743"/>
      <c r="BL53" s="138"/>
      <c r="BM53" s="139"/>
      <c r="BN53" s="139"/>
      <c r="BO53" s="140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9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52"/>
      <c r="AT58" s="752"/>
      <c r="AU58" s="75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141"/>
      <c r="BM66" s="142"/>
      <c r="BN66" s="142"/>
      <c r="BO66" s="1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9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138"/>
      <c r="BM67" s="139"/>
      <c r="BN67" s="139"/>
      <c r="BO67" s="140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4">
    <mergeCell ref="Q12:U12"/>
    <mergeCell ref="C13:H13"/>
    <mergeCell ref="I13:P13"/>
    <mergeCell ref="Q13:U13"/>
    <mergeCell ref="B2:M5"/>
    <mergeCell ref="N2:T2"/>
    <mergeCell ref="U2:AA2"/>
    <mergeCell ref="C14:H14"/>
    <mergeCell ref="I14:P14"/>
    <mergeCell ref="Q14:U14"/>
    <mergeCell ref="V14:AB14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BT18:BV19"/>
    <mergeCell ref="AV19:AY19"/>
    <mergeCell ref="AZ19:BC19"/>
    <mergeCell ref="BD19:BG19"/>
    <mergeCell ref="BH19:BK19"/>
    <mergeCell ref="BL19:BO19"/>
    <mergeCell ref="BP19:BS19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1:BO21"/>
    <mergeCell ref="BL22:BO22"/>
    <mergeCell ref="BP22:BS22"/>
    <mergeCell ref="BT22:BV22"/>
    <mergeCell ref="BP20:BS20"/>
    <mergeCell ref="BT20:BV20"/>
    <mergeCell ref="AI21:AR21"/>
    <mergeCell ref="AS21:AU21"/>
    <mergeCell ref="AV21:AY21"/>
    <mergeCell ref="AZ21:BC21"/>
    <mergeCell ref="BD21:BG21"/>
    <mergeCell ref="BH21:BK21"/>
    <mergeCell ref="BP21:BS21"/>
    <mergeCell ref="BT21:BV21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D23:BG23"/>
    <mergeCell ref="BH23:BK23"/>
    <mergeCell ref="D25:E25"/>
    <mergeCell ref="F25:G25"/>
    <mergeCell ref="AI25:AR25"/>
    <mergeCell ref="AS25:AU25"/>
    <mergeCell ref="AV25:AY25"/>
    <mergeCell ref="AZ25:BC25"/>
    <mergeCell ref="BD25:BG25"/>
    <mergeCell ref="D23:E23"/>
    <mergeCell ref="F23:G23"/>
    <mergeCell ref="AI23:AR23"/>
    <mergeCell ref="AS23:AU23"/>
    <mergeCell ref="AV23:AY23"/>
    <mergeCell ref="AZ23:BC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P25:BS25"/>
    <mergeCell ref="BT25:BV25"/>
    <mergeCell ref="BD24:BG24"/>
    <mergeCell ref="BH24:BK24"/>
    <mergeCell ref="BL24:BO24"/>
    <mergeCell ref="BP24:BS24"/>
    <mergeCell ref="BT24:BV24"/>
    <mergeCell ref="BD26:BG26"/>
    <mergeCell ref="AZ28:BC28"/>
    <mergeCell ref="BD28:BG28"/>
    <mergeCell ref="BH28:BK28"/>
    <mergeCell ref="BH25:BK25"/>
    <mergeCell ref="BL25:BO25"/>
    <mergeCell ref="BL26:BO26"/>
    <mergeCell ref="BP26:BS26"/>
    <mergeCell ref="BT26:BV26"/>
    <mergeCell ref="BH26:BK26"/>
    <mergeCell ref="BD27:BG27"/>
    <mergeCell ref="BH27:BK27"/>
    <mergeCell ref="BL27:BO27"/>
    <mergeCell ref="BP27:BS27"/>
    <mergeCell ref="BT27:BV27"/>
    <mergeCell ref="D27:E27"/>
    <mergeCell ref="F27:G27"/>
    <mergeCell ref="AI27:AR27"/>
    <mergeCell ref="AS27:AU27"/>
    <mergeCell ref="AV27:AY27"/>
    <mergeCell ref="AZ27:BC27"/>
    <mergeCell ref="D26:E26"/>
    <mergeCell ref="D28:E28"/>
    <mergeCell ref="F28:G28"/>
    <mergeCell ref="AI28:AR28"/>
    <mergeCell ref="AS28:AU28"/>
    <mergeCell ref="AV28:AY28"/>
    <mergeCell ref="F26:G26"/>
    <mergeCell ref="AS26:AU26"/>
    <mergeCell ref="AV26:AY26"/>
    <mergeCell ref="AZ26:BC26"/>
    <mergeCell ref="BH29:BK29"/>
    <mergeCell ref="BL28:BO28"/>
    <mergeCell ref="BP28:BS28"/>
    <mergeCell ref="BT28:BV28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L30:BO30"/>
    <mergeCell ref="BP30:BS30"/>
    <mergeCell ref="BT30:BV30"/>
    <mergeCell ref="AZ33:BC33"/>
    <mergeCell ref="BD33:BG33"/>
    <mergeCell ref="F31:G31"/>
    <mergeCell ref="AI31:AR31"/>
    <mergeCell ref="AS31:AU31"/>
    <mergeCell ref="AV31:AY31"/>
    <mergeCell ref="BH33:BK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BH32:BK32"/>
    <mergeCell ref="AZ32:BC32"/>
    <mergeCell ref="BD32:BG32"/>
    <mergeCell ref="BD30:BG30"/>
    <mergeCell ref="BH30:BK30"/>
    <mergeCell ref="BH31:BK31"/>
    <mergeCell ref="AZ31:BC31"/>
    <mergeCell ref="BD31:BG31"/>
    <mergeCell ref="F34:G34"/>
    <mergeCell ref="AI34:AR34"/>
    <mergeCell ref="AS34:AU34"/>
    <mergeCell ref="AV34:AY34"/>
    <mergeCell ref="AZ35:BC35"/>
    <mergeCell ref="D35:E35"/>
    <mergeCell ref="F35:G35"/>
    <mergeCell ref="AI35:AR35"/>
    <mergeCell ref="AS35:AU35"/>
    <mergeCell ref="AV35:AY35"/>
    <mergeCell ref="BP31:BS31"/>
    <mergeCell ref="BT31:BV31"/>
    <mergeCell ref="D33:E33"/>
    <mergeCell ref="F33:G33"/>
    <mergeCell ref="BL36:BO36"/>
    <mergeCell ref="BP36:BS36"/>
    <mergeCell ref="BT36:BV36"/>
    <mergeCell ref="BL31:BO31"/>
    <mergeCell ref="BL33:BO33"/>
    <mergeCell ref="BP33:BS33"/>
    <mergeCell ref="BT33:BV33"/>
    <mergeCell ref="BL32:BO32"/>
    <mergeCell ref="BP32:BS32"/>
    <mergeCell ref="BT32:BV32"/>
    <mergeCell ref="D31:E31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D34:E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9:BC39"/>
    <mergeCell ref="AZ38:BC38"/>
    <mergeCell ref="BP34:BS34"/>
    <mergeCell ref="BT34:BV34"/>
    <mergeCell ref="AZ34:BC34"/>
    <mergeCell ref="AZ37:BC37"/>
    <mergeCell ref="BD37:BG37"/>
    <mergeCell ref="BH37:BK37"/>
    <mergeCell ref="BL37:BO37"/>
    <mergeCell ref="AZ36:BC36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BP37:BS37"/>
    <mergeCell ref="BT37:BV37"/>
    <mergeCell ref="BD36:BG36"/>
    <mergeCell ref="BH36:BK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AZ43:BC43"/>
    <mergeCell ref="BD43:BG43"/>
    <mergeCell ref="BH43:BK43"/>
    <mergeCell ref="BL43:BO43"/>
    <mergeCell ref="BP43:BS43"/>
    <mergeCell ref="BT43:BV43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BD44:BG44"/>
    <mergeCell ref="BH44:BK44"/>
    <mergeCell ref="BL44:BO44"/>
    <mergeCell ref="BP44:BS44"/>
    <mergeCell ref="BT44:BV44"/>
    <mergeCell ref="AZ44:BC44"/>
    <mergeCell ref="AZ45:BC45"/>
    <mergeCell ref="BD45:BG45"/>
    <mergeCell ref="BH45:BK45"/>
    <mergeCell ref="BL45:BO45"/>
    <mergeCell ref="BP45:BS45"/>
    <mergeCell ref="BT45:BV45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BD46:BG46"/>
    <mergeCell ref="BH46:BK46"/>
    <mergeCell ref="BL46:BO46"/>
    <mergeCell ref="BP46:BS46"/>
    <mergeCell ref="BT46:BV46"/>
    <mergeCell ref="AZ46:BC46"/>
    <mergeCell ref="AZ47:BC47"/>
    <mergeCell ref="BD47:BG47"/>
    <mergeCell ref="BH47:BK47"/>
    <mergeCell ref="BL47:BO47"/>
    <mergeCell ref="BP47:BS47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BD48:BG48"/>
    <mergeCell ref="BH48:BK48"/>
    <mergeCell ref="BL48:BO48"/>
    <mergeCell ref="BP48:BS48"/>
    <mergeCell ref="BT48:BV48"/>
    <mergeCell ref="AZ48:BC48"/>
    <mergeCell ref="AZ49:BC49"/>
    <mergeCell ref="BD49:BG49"/>
    <mergeCell ref="BH49:BK49"/>
    <mergeCell ref="BL49:BO49"/>
    <mergeCell ref="BP49:BS49"/>
    <mergeCell ref="BT49:BV49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D50:BG50"/>
    <mergeCell ref="BH50:BK50"/>
    <mergeCell ref="BL50:BO50"/>
    <mergeCell ref="BP50:BS50"/>
    <mergeCell ref="BT50:BV50"/>
    <mergeCell ref="AZ50:BC50"/>
    <mergeCell ref="BT53:BV53"/>
    <mergeCell ref="AZ51:BC51"/>
    <mergeCell ref="BD51:BG51"/>
    <mergeCell ref="BH51:BK51"/>
    <mergeCell ref="BL51:BO51"/>
    <mergeCell ref="BP51:BS51"/>
    <mergeCell ref="BT51:BV51"/>
    <mergeCell ref="BT52:BV52"/>
    <mergeCell ref="BD52:BG52"/>
    <mergeCell ref="BH52:BK52"/>
    <mergeCell ref="BP52:BS52"/>
    <mergeCell ref="D53:E53"/>
    <mergeCell ref="F53:G53"/>
    <mergeCell ref="AI53:AR53"/>
    <mergeCell ref="AS53:AU53"/>
    <mergeCell ref="AV53:AY53"/>
    <mergeCell ref="AZ53:BC53"/>
    <mergeCell ref="D52:E52"/>
    <mergeCell ref="F52:G52"/>
    <mergeCell ref="AI52:AR52"/>
    <mergeCell ref="BD55:BG55"/>
    <mergeCell ref="BH55:BK55"/>
    <mergeCell ref="BP55:BS55"/>
    <mergeCell ref="AS52:AU52"/>
    <mergeCell ref="AV52:AY52"/>
    <mergeCell ref="AZ52:BC52"/>
    <mergeCell ref="BD53:BG53"/>
    <mergeCell ref="BH53:BK53"/>
    <mergeCell ref="BP53:BS53"/>
    <mergeCell ref="BT55:BV55"/>
    <mergeCell ref="D54:E54"/>
    <mergeCell ref="F54:G54"/>
    <mergeCell ref="AI54:AR54"/>
    <mergeCell ref="AS54:AU54"/>
    <mergeCell ref="AV54:AY54"/>
    <mergeCell ref="AZ54:BC54"/>
    <mergeCell ref="BD56:BG56"/>
    <mergeCell ref="BH56:BK56"/>
    <mergeCell ref="BP56:BS56"/>
    <mergeCell ref="BT54:BV54"/>
    <mergeCell ref="D55:E55"/>
    <mergeCell ref="F55:G55"/>
    <mergeCell ref="AI55:AR55"/>
    <mergeCell ref="AS55:AU55"/>
    <mergeCell ref="AV55:AY55"/>
    <mergeCell ref="AZ55:BC55"/>
    <mergeCell ref="BT56:BV56"/>
    <mergeCell ref="BD54:BG54"/>
    <mergeCell ref="BH54:BK54"/>
    <mergeCell ref="BP54:BS54"/>
    <mergeCell ref="D56:E56"/>
    <mergeCell ref="F56:G56"/>
    <mergeCell ref="AI56:AR56"/>
    <mergeCell ref="AS56:AU56"/>
    <mergeCell ref="AV56:AY56"/>
    <mergeCell ref="AZ56:BC56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D57:E57"/>
    <mergeCell ref="F57:G57"/>
    <mergeCell ref="AI57:AR57"/>
    <mergeCell ref="AS57:AU57"/>
    <mergeCell ref="AV57:AY57"/>
    <mergeCell ref="AZ57:BC57"/>
    <mergeCell ref="AV58:AY58"/>
    <mergeCell ref="AZ58:BC58"/>
    <mergeCell ref="AZ59:BC59"/>
    <mergeCell ref="BH57:BK57"/>
    <mergeCell ref="BP57:BS57"/>
    <mergeCell ref="BT57:BV57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BD59:BG59"/>
    <mergeCell ref="BD57:BG57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BD60:BG60"/>
    <mergeCell ref="BH60:BK60"/>
    <mergeCell ref="BL60:BO60"/>
    <mergeCell ref="BP60:BS60"/>
    <mergeCell ref="BT60:BV60"/>
    <mergeCell ref="AZ60:BC60"/>
    <mergeCell ref="AZ61:BC61"/>
    <mergeCell ref="BD61:BG61"/>
    <mergeCell ref="BH61:BK61"/>
    <mergeCell ref="BL61:BO61"/>
    <mergeCell ref="BP61:BS61"/>
    <mergeCell ref="BT61:BV61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BD62:BG62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4:BG64"/>
    <mergeCell ref="BH64:BK64"/>
    <mergeCell ref="BL64:BO64"/>
    <mergeCell ref="BP64:BS64"/>
    <mergeCell ref="BT64:BV64"/>
    <mergeCell ref="AZ64:BC64"/>
    <mergeCell ref="BD67:BG67"/>
    <mergeCell ref="BH67:BK67"/>
    <mergeCell ref="BP67:BS67"/>
    <mergeCell ref="BT67:BV67"/>
    <mergeCell ref="AZ65:BC65"/>
    <mergeCell ref="BD65:BG65"/>
    <mergeCell ref="BH65:BK65"/>
    <mergeCell ref="BL65:BO65"/>
    <mergeCell ref="BP65:BS65"/>
    <mergeCell ref="BT65:BV65"/>
    <mergeCell ref="BT66:BV66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P66:BS66"/>
    <mergeCell ref="BD70:BG70"/>
    <mergeCell ref="BH70:BK70"/>
    <mergeCell ref="BP70:BS70"/>
    <mergeCell ref="D67:E67"/>
    <mergeCell ref="F67:G67"/>
    <mergeCell ref="AI67:AR67"/>
    <mergeCell ref="AS67:AU67"/>
    <mergeCell ref="AV67:AY67"/>
    <mergeCell ref="AZ67:BC67"/>
    <mergeCell ref="AS68:AU68"/>
    <mergeCell ref="AV68:AY68"/>
    <mergeCell ref="AZ68:BC68"/>
    <mergeCell ref="BT70:BV70"/>
    <mergeCell ref="BD69:BG69"/>
    <mergeCell ref="BH69:BK69"/>
    <mergeCell ref="BP69:BS69"/>
    <mergeCell ref="BT69:BV69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BD68:BG68"/>
    <mergeCell ref="BH68:BK68"/>
    <mergeCell ref="BP68:BS68"/>
    <mergeCell ref="D70:E70"/>
    <mergeCell ref="F70:G70"/>
    <mergeCell ref="AI70:AR70"/>
    <mergeCell ref="AS70:AU70"/>
    <mergeCell ref="AV70:AY70"/>
    <mergeCell ref="AZ70:BC70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ACT_B2C_VEHICLE_DELIVERY_TCAP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481" t="s">
        <v>31</v>
      </c>
      <c r="D12" s="482"/>
      <c r="E12" s="482"/>
      <c r="F12" s="482"/>
      <c r="G12" s="482"/>
      <c r="H12" s="483"/>
      <c r="I12" s="484" t="s">
        <v>1265</v>
      </c>
      <c r="J12" s="485"/>
      <c r="K12" s="485"/>
      <c r="L12" s="485"/>
      <c r="M12" s="485"/>
      <c r="N12" s="485"/>
      <c r="O12" s="485"/>
      <c r="P12" s="486"/>
      <c r="Q12" s="830" t="s">
        <v>32</v>
      </c>
      <c r="R12" s="831"/>
      <c r="S12" s="831"/>
      <c r="T12" s="831"/>
      <c r="U12" s="832"/>
      <c r="V12" s="131" t="s">
        <v>33</v>
      </c>
      <c r="W12" s="132"/>
      <c r="X12" s="132"/>
      <c r="Y12" s="50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30</v>
      </c>
      <c r="D13" s="831"/>
      <c r="E13" s="831"/>
      <c r="F13" s="831"/>
      <c r="G13" s="831"/>
      <c r="H13" s="832"/>
      <c r="I13" s="833" t="s">
        <v>1267</v>
      </c>
      <c r="J13" s="834"/>
      <c r="K13" s="834"/>
      <c r="L13" s="834"/>
      <c r="M13" s="834"/>
      <c r="N13" s="834"/>
      <c r="O13" s="834"/>
      <c r="P13" s="835"/>
      <c r="Q13" s="830" t="s">
        <v>28</v>
      </c>
      <c r="R13" s="831"/>
      <c r="S13" s="831"/>
      <c r="T13" s="831"/>
      <c r="U13" s="832"/>
      <c r="V13" s="506" t="s">
        <v>6</v>
      </c>
      <c r="W13" s="132" t="s">
        <v>38</v>
      </c>
      <c r="X13" s="132"/>
      <c r="Y13" s="50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29</v>
      </c>
      <c r="D14" s="831"/>
      <c r="E14" s="831"/>
      <c r="F14" s="831"/>
      <c r="G14" s="831"/>
      <c r="H14" s="832"/>
      <c r="I14" s="792">
        <f>SUM(BP20:BS70)</f>
        <v>85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487"/>
      <c r="BE14" s="487"/>
      <c r="BF14" s="487"/>
      <c r="BG14" s="487"/>
      <c r="BH14" s="487"/>
      <c r="BI14" s="487"/>
      <c r="BJ14" s="487"/>
      <c r="BK14" s="487"/>
      <c r="BL14" s="487"/>
      <c r="BM14" s="487"/>
      <c r="BN14" s="487"/>
      <c r="BO14" s="487"/>
      <c r="BP14" s="487"/>
      <c r="BQ14" s="487"/>
      <c r="BR14" s="487"/>
      <c r="BS14" s="487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498" t="s">
        <v>245</v>
      </c>
      <c r="M20" s="498"/>
      <c r="N20" s="498"/>
      <c r="O20" s="498"/>
      <c r="P20" s="498"/>
      <c r="Q20" s="498"/>
      <c r="R20" s="498"/>
      <c r="S20" s="498"/>
      <c r="T20" s="498"/>
      <c r="U20" s="498"/>
      <c r="V20" s="499"/>
      <c r="W20" s="445" t="s">
        <v>998</v>
      </c>
      <c r="X20" s="446"/>
      <c r="Y20" s="446"/>
      <c r="Z20" s="446"/>
      <c r="AA20" s="446"/>
      <c r="AB20" s="446"/>
      <c r="AC20" s="446"/>
      <c r="AD20" s="446"/>
      <c r="AE20" s="446"/>
      <c r="AF20" s="446"/>
      <c r="AG20" s="446"/>
      <c r="AH20" s="447"/>
      <c r="AI20" s="838" t="s">
        <v>1232</v>
      </c>
      <c r="AJ20" s="839"/>
      <c r="AK20" s="839"/>
      <c r="AL20" s="839"/>
      <c r="AM20" s="839"/>
      <c r="AN20" s="839"/>
      <c r="AO20" s="839"/>
      <c r="AP20" s="839"/>
      <c r="AQ20" s="839"/>
      <c r="AR20" s="840"/>
      <c r="AS20" s="841" t="s">
        <v>18</v>
      </c>
      <c r="AT20" s="841"/>
      <c r="AU20" s="841"/>
      <c r="AV20" s="842">
        <f t="shared" ref="AV20" si="0">LEN(L20)+LEN(M20)+LEN(N20)+LEN(O20)+LEN(P20)+LEN(Q20)</f>
        <v>9</v>
      </c>
      <c r="AW20" s="843"/>
      <c r="AX20" s="843"/>
      <c r="AY20" s="844"/>
      <c r="AZ20" s="845">
        <v>8</v>
      </c>
      <c r="BA20" s="846"/>
      <c r="BB20" s="846"/>
      <c r="BC20" s="847"/>
      <c r="BD20" s="842">
        <f t="shared" ref="BD20" si="1">IF(AS20="String", AZ20, IF(AS20="Number",ROUNDUP(AZ20/2,0),0))</f>
        <v>8</v>
      </c>
      <c r="BE20" s="843"/>
      <c r="BF20" s="843"/>
      <c r="BG20" s="844"/>
      <c r="BH20" s="848">
        <f t="shared" ref="BH20" si="2">IF(AS20="Number",1,IF(AS20="List",3,IF(AS20="Map", 3, IF(AS20="Boolean",1,0))))</f>
        <v>0</v>
      </c>
      <c r="BI20" s="849"/>
      <c r="BJ20" s="849"/>
      <c r="BK20" s="850"/>
      <c r="BL20" s="848"/>
      <c r="BM20" s="849"/>
      <c r="BN20" s="849"/>
      <c r="BO20" s="850"/>
      <c r="BP20" s="842">
        <f>SUM(AV20:BK20)+BL20*SUM(BP24:BS25)</f>
        <v>25</v>
      </c>
      <c r="BQ20" s="843"/>
      <c r="BR20" s="843"/>
      <c r="BS20" s="844"/>
      <c r="BT20" s="851"/>
      <c r="BU20" s="852"/>
      <c r="BV20" s="853"/>
      <c r="BW20" s="255"/>
      <c r="BX20" s="252"/>
    </row>
    <row r="21" spans="2:76" s="234" customFormat="1" ht="28.5" customHeight="1">
      <c r="B21" s="253"/>
      <c r="C21" s="261">
        <v>2</v>
      </c>
      <c r="D21" s="488"/>
      <c r="E21" s="489"/>
      <c r="F21" s="488"/>
      <c r="G21" s="489"/>
      <c r="H21" s="261"/>
      <c r="I21" s="261"/>
      <c r="J21" s="262"/>
      <c r="K21" s="262"/>
      <c r="L21" s="504" t="s">
        <v>862</v>
      </c>
      <c r="M21" s="504"/>
      <c r="N21" s="504"/>
      <c r="O21" s="504"/>
      <c r="P21" s="504"/>
      <c r="Q21" s="504"/>
      <c r="R21" s="504"/>
      <c r="S21" s="504"/>
      <c r="T21" s="504"/>
      <c r="U21" s="504"/>
      <c r="V21" s="505"/>
      <c r="W21" s="504" t="s">
        <v>861</v>
      </c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H21" s="497"/>
      <c r="AI21" s="815" t="s">
        <v>860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18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783"/>
      <c r="E22" s="784"/>
      <c r="F22" s="783"/>
      <c r="G22" s="784"/>
      <c r="H22" s="259"/>
      <c r="I22" s="259"/>
      <c r="J22" s="260"/>
      <c r="K22" s="260"/>
      <c r="L22" s="504" t="s">
        <v>859</v>
      </c>
      <c r="M22" s="504"/>
      <c r="N22" s="504"/>
      <c r="O22" s="504"/>
      <c r="P22" s="504"/>
      <c r="Q22" s="504"/>
      <c r="R22" s="504"/>
      <c r="S22" s="504"/>
      <c r="T22" s="504"/>
      <c r="U22" s="504"/>
      <c r="V22" s="505"/>
      <c r="W22" s="504" t="s">
        <v>858</v>
      </c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H22" s="497"/>
      <c r="AI22" s="815" t="s">
        <v>857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18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80"/>
      <c r="BU22" s="781"/>
      <c r="BV22" s="782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137"/>
      <c r="M23" s="137"/>
      <c r="N23" s="504"/>
      <c r="O23" s="504"/>
      <c r="P23" s="504"/>
      <c r="Q23" s="504"/>
      <c r="R23" s="504"/>
      <c r="S23" s="504"/>
      <c r="T23" s="504"/>
      <c r="U23" s="504"/>
      <c r="V23" s="505"/>
      <c r="W23" s="136"/>
      <c r="X23" s="501"/>
      <c r="Y23" s="501"/>
      <c r="Z23" s="501"/>
      <c r="AA23" s="501"/>
      <c r="AB23" s="501"/>
      <c r="AC23" s="501"/>
      <c r="AD23" s="501"/>
      <c r="AE23" s="501"/>
      <c r="AF23" s="501"/>
      <c r="AG23" s="501"/>
      <c r="AH23" s="502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504"/>
      <c r="O24" s="504"/>
      <c r="P24" s="504"/>
      <c r="Q24" s="504"/>
      <c r="R24" s="504"/>
      <c r="S24" s="504"/>
      <c r="T24" s="504"/>
      <c r="U24" s="504"/>
      <c r="V24" s="505"/>
      <c r="W24" s="136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5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137"/>
      <c r="M25" s="137"/>
      <c r="N25" s="504"/>
      <c r="O25" s="504"/>
      <c r="P25" s="504"/>
      <c r="Q25" s="504"/>
      <c r="R25" s="504"/>
      <c r="S25" s="504"/>
      <c r="T25" s="504"/>
      <c r="U25" s="504"/>
      <c r="V25" s="505"/>
      <c r="W25" s="136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5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504"/>
      <c r="O26" s="504"/>
      <c r="P26" s="504"/>
      <c r="Q26" s="504"/>
      <c r="R26" s="504"/>
      <c r="S26" s="504"/>
      <c r="T26" s="504"/>
      <c r="U26" s="504"/>
      <c r="V26" s="505"/>
      <c r="W26" s="136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5"/>
      <c r="AI26" s="500"/>
      <c r="AJ26" s="501"/>
      <c r="AK26" s="501"/>
      <c r="AL26" s="501"/>
      <c r="AM26" s="501"/>
      <c r="AN26" s="501"/>
      <c r="AO26" s="501"/>
      <c r="AP26" s="501"/>
      <c r="AQ26" s="501"/>
      <c r="AR26" s="502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1"/>
      <c r="E27" s="743"/>
      <c r="F27" s="741"/>
      <c r="G27" s="743"/>
      <c r="H27" s="266"/>
      <c r="I27" s="266"/>
      <c r="J27" s="267"/>
      <c r="K27" s="267"/>
      <c r="L27" s="137"/>
      <c r="M27" s="137"/>
      <c r="N27" s="504"/>
      <c r="O27" s="504"/>
      <c r="P27" s="504"/>
      <c r="Q27" s="504"/>
      <c r="R27" s="504"/>
      <c r="S27" s="504"/>
      <c r="T27" s="504"/>
      <c r="U27" s="504"/>
      <c r="V27" s="505"/>
      <c r="W27" s="136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5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504"/>
      <c r="O28" s="504"/>
      <c r="P28" s="504"/>
      <c r="Q28" s="504"/>
      <c r="R28" s="504"/>
      <c r="S28" s="504"/>
      <c r="T28" s="504"/>
      <c r="U28" s="504"/>
      <c r="V28" s="505"/>
      <c r="W28" s="136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5"/>
      <c r="AI28" s="821"/>
      <c r="AJ28" s="822"/>
      <c r="AK28" s="822"/>
      <c r="AL28" s="822"/>
      <c r="AM28" s="822"/>
      <c r="AN28" s="822"/>
      <c r="AO28" s="822"/>
      <c r="AP28" s="822"/>
      <c r="AQ28" s="822"/>
      <c r="AR28" s="823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504"/>
      <c r="O29" s="504"/>
      <c r="P29" s="504"/>
      <c r="Q29" s="504"/>
      <c r="R29" s="504"/>
      <c r="S29" s="504"/>
      <c r="T29" s="504"/>
      <c r="U29" s="504"/>
      <c r="V29" s="505"/>
      <c r="W29" s="136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5"/>
      <c r="AI29" s="503"/>
      <c r="AJ29" s="504"/>
      <c r="AK29" s="504"/>
      <c r="AL29" s="504"/>
      <c r="AM29" s="504"/>
      <c r="AN29" s="504"/>
      <c r="AO29" s="504"/>
      <c r="AP29" s="504"/>
      <c r="AQ29" s="504"/>
      <c r="AR29" s="505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504"/>
      <c r="O30" s="504"/>
      <c r="P30" s="504"/>
      <c r="Q30" s="504"/>
      <c r="R30" s="504"/>
      <c r="S30" s="504"/>
      <c r="T30" s="504"/>
      <c r="U30" s="504"/>
      <c r="V30" s="505"/>
      <c r="W30" s="136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5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504"/>
      <c r="O31" s="504"/>
      <c r="P31" s="504"/>
      <c r="Q31" s="504"/>
      <c r="R31" s="504"/>
      <c r="S31" s="504"/>
      <c r="T31" s="504"/>
      <c r="U31" s="504"/>
      <c r="V31" s="505"/>
      <c r="W31" s="136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5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137"/>
      <c r="M32" s="137"/>
      <c r="N32" s="504"/>
      <c r="O32" s="504"/>
      <c r="P32" s="504"/>
      <c r="Q32" s="504"/>
      <c r="R32" s="504"/>
      <c r="S32" s="504"/>
      <c r="T32" s="504"/>
      <c r="U32" s="504"/>
      <c r="V32" s="505"/>
      <c r="W32" s="136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5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5"/>
      <c r="M33" s="135"/>
      <c r="N33" s="504"/>
      <c r="O33" s="504"/>
      <c r="P33" s="504"/>
      <c r="Q33" s="504"/>
      <c r="R33" s="504"/>
      <c r="S33" s="504"/>
      <c r="T33" s="504"/>
      <c r="U33" s="504"/>
      <c r="V33" s="505"/>
      <c r="W33" s="13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5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7"/>
      <c r="M34" s="137"/>
      <c r="N34" s="504"/>
      <c r="O34" s="504"/>
      <c r="P34" s="504"/>
      <c r="Q34" s="504"/>
      <c r="R34" s="504"/>
      <c r="S34" s="504"/>
      <c r="T34" s="504"/>
      <c r="U34" s="504"/>
      <c r="V34" s="505"/>
      <c r="W34" s="136"/>
      <c r="X34" s="496"/>
      <c r="Y34" s="496"/>
      <c r="Z34" s="496"/>
      <c r="AA34" s="496"/>
      <c r="AB34" s="496"/>
      <c r="AC34" s="496"/>
      <c r="AD34" s="496"/>
      <c r="AE34" s="496"/>
      <c r="AF34" s="496"/>
      <c r="AG34" s="496"/>
      <c r="AH34" s="497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504"/>
      <c r="O35" s="504"/>
      <c r="P35" s="504"/>
      <c r="Q35" s="504"/>
      <c r="R35" s="504"/>
      <c r="S35" s="504"/>
      <c r="T35" s="504"/>
      <c r="U35" s="504"/>
      <c r="V35" s="505"/>
      <c r="W35" s="136"/>
      <c r="X35" s="496"/>
      <c r="Y35" s="496"/>
      <c r="Z35" s="496"/>
      <c r="AA35" s="496"/>
      <c r="AB35" s="496"/>
      <c r="AC35" s="496"/>
      <c r="AD35" s="496"/>
      <c r="AE35" s="496"/>
      <c r="AF35" s="496"/>
      <c r="AG35" s="496"/>
      <c r="AH35" s="497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504"/>
      <c r="O36" s="504"/>
      <c r="P36" s="504"/>
      <c r="Q36" s="504"/>
      <c r="R36" s="504"/>
      <c r="S36" s="504"/>
      <c r="T36" s="504"/>
      <c r="U36" s="504"/>
      <c r="V36" s="505"/>
      <c r="W36" s="136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5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504"/>
      <c r="O37" s="504"/>
      <c r="P37" s="504"/>
      <c r="Q37" s="504"/>
      <c r="R37" s="504"/>
      <c r="S37" s="504"/>
      <c r="T37" s="504"/>
      <c r="U37" s="504"/>
      <c r="V37" s="505"/>
      <c r="W37" s="136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5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504"/>
      <c r="O38" s="504"/>
      <c r="P38" s="504"/>
      <c r="Q38" s="504"/>
      <c r="R38" s="504"/>
      <c r="S38" s="504"/>
      <c r="T38" s="504"/>
      <c r="U38" s="504"/>
      <c r="V38" s="505"/>
      <c r="W38" s="136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5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5"/>
      <c r="M39" s="135"/>
      <c r="N39" s="504"/>
      <c r="O39" s="504"/>
      <c r="P39" s="504"/>
      <c r="Q39" s="504"/>
      <c r="R39" s="504"/>
      <c r="S39" s="504"/>
      <c r="T39" s="504"/>
      <c r="U39" s="504"/>
      <c r="V39" s="505"/>
      <c r="W39" s="13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5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498"/>
      <c r="M40" s="504"/>
      <c r="N40" s="504"/>
      <c r="O40" s="504"/>
      <c r="P40" s="504"/>
      <c r="Q40" s="504"/>
      <c r="R40" s="504"/>
      <c r="S40" s="504"/>
      <c r="T40" s="504"/>
      <c r="U40" s="504"/>
      <c r="V40" s="505"/>
      <c r="W40" s="498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5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498"/>
      <c r="M41" s="504"/>
      <c r="N41" s="504"/>
      <c r="O41" s="504"/>
      <c r="P41" s="504"/>
      <c r="Q41" s="504"/>
      <c r="R41" s="504"/>
      <c r="S41" s="504"/>
      <c r="T41" s="504"/>
      <c r="U41" s="504"/>
      <c r="V41" s="505"/>
      <c r="W41" s="498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5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5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5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5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5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5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5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5"/>
      <c r="W45" s="504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7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5"/>
      <c r="W46" s="504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7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498"/>
      <c r="M47" s="504"/>
      <c r="N47" s="504"/>
      <c r="O47" s="504"/>
      <c r="P47" s="504"/>
      <c r="Q47" s="504"/>
      <c r="R47" s="504"/>
      <c r="S47" s="504"/>
      <c r="T47" s="504"/>
      <c r="U47" s="504"/>
      <c r="V47" s="505"/>
      <c r="W47" s="498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5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498"/>
      <c r="M48" s="504"/>
      <c r="N48" s="504"/>
      <c r="O48" s="504"/>
      <c r="P48" s="504"/>
      <c r="Q48" s="504"/>
      <c r="R48" s="504"/>
      <c r="S48" s="504"/>
      <c r="T48" s="504"/>
      <c r="U48" s="504"/>
      <c r="V48" s="505"/>
      <c r="W48" s="498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5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5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5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5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5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5"/>
      <c r="W51" s="503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5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5"/>
      <c r="W52" s="503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5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493"/>
      <c r="BM52" s="494"/>
      <c r="BN52" s="494"/>
      <c r="BO52" s="495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5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5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9"/>
      <c r="BA53" s="760"/>
      <c r="BB53" s="760"/>
      <c r="BC53" s="818"/>
      <c r="BD53" s="741"/>
      <c r="BE53" s="742"/>
      <c r="BF53" s="742"/>
      <c r="BG53" s="743"/>
      <c r="BH53" s="741"/>
      <c r="BI53" s="742"/>
      <c r="BJ53" s="742"/>
      <c r="BK53" s="743"/>
      <c r="BL53" s="490"/>
      <c r="BM53" s="491"/>
      <c r="BN53" s="491"/>
      <c r="BO53" s="492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5"/>
      <c r="W54" s="503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5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490"/>
      <c r="BM54" s="491"/>
      <c r="BN54" s="491"/>
      <c r="BO54" s="492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5"/>
      <c r="W55" s="503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5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490"/>
      <c r="BM55" s="491"/>
      <c r="BN55" s="491"/>
      <c r="BO55" s="492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5"/>
      <c r="W56" s="503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7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490"/>
      <c r="BM56" s="491"/>
      <c r="BN56" s="491"/>
      <c r="BO56" s="492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5"/>
      <c r="W57" s="503"/>
      <c r="X57" s="496"/>
      <c r="Y57" s="496"/>
      <c r="Z57" s="496"/>
      <c r="AA57" s="496"/>
      <c r="AB57" s="496"/>
      <c r="AC57" s="496"/>
      <c r="AD57" s="496"/>
      <c r="AE57" s="496"/>
      <c r="AF57" s="496"/>
      <c r="AG57" s="496"/>
      <c r="AH57" s="497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490"/>
      <c r="BM57" s="491"/>
      <c r="BN57" s="491"/>
      <c r="BO57" s="492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5"/>
      <c r="W58" s="503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5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52"/>
      <c r="AT58" s="752"/>
      <c r="AU58" s="75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5"/>
      <c r="W59" s="503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5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5"/>
      <c r="W60" s="503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5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5"/>
      <c r="W61" s="503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5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5"/>
      <c r="W62" s="503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5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5"/>
      <c r="W63" s="503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5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5"/>
      <c r="W64" s="503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5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5"/>
      <c r="W65" s="503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5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5"/>
      <c r="W66" s="503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5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493"/>
      <c r="BM66" s="494"/>
      <c r="BN66" s="494"/>
      <c r="BO66" s="495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5"/>
      <c r="W67" s="503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H67" s="497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490"/>
      <c r="BM67" s="491"/>
      <c r="BN67" s="491"/>
      <c r="BO67" s="492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5"/>
      <c r="W68" s="503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H68" s="497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490"/>
      <c r="BM68" s="491"/>
      <c r="BN68" s="491"/>
      <c r="BO68" s="492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5"/>
      <c r="W69" s="504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H69" s="497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490"/>
      <c r="BM69" s="491"/>
      <c r="BN69" s="491"/>
      <c r="BO69" s="492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5"/>
      <c r="W70" s="504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7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490"/>
      <c r="BM70" s="491"/>
      <c r="BN70" s="491"/>
      <c r="BO70" s="492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4">
    <mergeCell ref="BT70:BV70"/>
    <mergeCell ref="AZ69:BC69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AI67:AR67"/>
    <mergeCell ref="AS67:AU67"/>
    <mergeCell ref="AV67:AY67"/>
    <mergeCell ref="BT68:BV68"/>
    <mergeCell ref="D69:E69"/>
    <mergeCell ref="F69:G69"/>
    <mergeCell ref="AI69:AR69"/>
    <mergeCell ref="AS69:AU69"/>
    <mergeCell ref="AV69:AY69"/>
    <mergeCell ref="AZ67:BC67"/>
    <mergeCell ref="BD67:BG67"/>
    <mergeCell ref="BH67:BK67"/>
    <mergeCell ref="BP67:BS67"/>
    <mergeCell ref="BT67:BV67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68:BS68"/>
    <mergeCell ref="D67:E67"/>
    <mergeCell ref="BD65:BG65"/>
    <mergeCell ref="BH65:BK65"/>
    <mergeCell ref="BL65:BO65"/>
    <mergeCell ref="BP65:BS65"/>
    <mergeCell ref="BT65:BV65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5:BC65"/>
    <mergeCell ref="AZ66:BC66"/>
    <mergeCell ref="BD66:BG66"/>
    <mergeCell ref="BH66:BK66"/>
    <mergeCell ref="BP66:BS66"/>
    <mergeCell ref="BT66:BV66"/>
    <mergeCell ref="F67:G67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BL59:BO59"/>
    <mergeCell ref="BP59:BS59"/>
    <mergeCell ref="BT59:BV59"/>
    <mergeCell ref="AZ59:BC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58:BV58"/>
    <mergeCell ref="AZ57:BC57"/>
    <mergeCell ref="BD57:BG57"/>
    <mergeCell ref="BH57:BK57"/>
    <mergeCell ref="BP57:BS57"/>
    <mergeCell ref="BT57:BV57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D58:E58"/>
    <mergeCell ref="F58:G58"/>
    <mergeCell ref="AI58:AR58"/>
    <mergeCell ref="AS58:AU58"/>
    <mergeCell ref="AV58:AY58"/>
    <mergeCell ref="AZ56:BC56"/>
    <mergeCell ref="BD56:BG56"/>
    <mergeCell ref="BH56:BK56"/>
    <mergeCell ref="AZ58:BC58"/>
    <mergeCell ref="BD58:BG58"/>
    <mergeCell ref="BH58:BK58"/>
    <mergeCell ref="BL58:BO58"/>
    <mergeCell ref="BP58:BS58"/>
    <mergeCell ref="D55:E55"/>
    <mergeCell ref="F55:G55"/>
    <mergeCell ref="AI55:AR55"/>
    <mergeCell ref="AS55:AU55"/>
    <mergeCell ref="AV55:AY55"/>
    <mergeCell ref="BT56:BV56"/>
    <mergeCell ref="D57:E57"/>
    <mergeCell ref="F57:G57"/>
    <mergeCell ref="AI57:AR57"/>
    <mergeCell ref="AS57:AU57"/>
    <mergeCell ref="AV57:AY57"/>
    <mergeCell ref="AZ55:BC55"/>
    <mergeCell ref="BD55:BG55"/>
    <mergeCell ref="BH55:BK55"/>
    <mergeCell ref="BP55:BS55"/>
    <mergeCell ref="BT55:BV55"/>
    <mergeCell ref="D56:E56"/>
    <mergeCell ref="F56:G56"/>
    <mergeCell ref="AI56:AR56"/>
    <mergeCell ref="AS56:AU56"/>
    <mergeCell ref="AV56:AY56"/>
    <mergeCell ref="BP56:BS56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P53:BS53"/>
    <mergeCell ref="BD51:BG51"/>
    <mergeCell ref="BH51:BK51"/>
    <mergeCell ref="BL51:BO51"/>
    <mergeCell ref="BP51:BS51"/>
    <mergeCell ref="BT51:BV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1:BC51"/>
    <mergeCell ref="AZ52:BC52"/>
    <mergeCell ref="BD52:BG52"/>
    <mergeCell ref="BH52:BK52"/>
    <mergeCell ref="BP52:BS52"/>
    <mergeCell ref="BT52:BV52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D27:E27"/>
    <mergeCell ref="F27:G27"/>
    <mergeCell ref="AI27:AR27"/>
    <mergeCell ref="AS27:AU27"/>
    <mergeCell ref="AV27:AY27"/>
    <mergeCell ref="D30:E30"/>
    <mergeCell ref="F30:G30"/>
    <mergeCell ref="AI30:AR30"/>
    <mergeCell ref="AS30:AU30"/>
    <mergeCell ref="AV30:AY30"/>
    <mergeCell ref="BT28:BV28"/>
    <mergeCell ref="D29:E29"/>
    <mergeCell ref="F29:G29"/>
    <mergeCell ref="AS29:AU29"/>
    <mergeCell ref="AV29:AY29"/>
    <mergeCell ref="AZ29:BC29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H25:BK25"/>
    <mergeCell ref="BL25:BO25"/>
    <mergeCell ref="BP25:BS25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D24:E24"/>
    <mergeCell ref="F24:G24"/>
    <mergeCell ref="AI24:AR24"/>
    <mergeCell ref="AS24:AU24"/>
    <mergeCell ref="AV24:AY24"/>
    <mergeCell ref="AZ24:BC24"/>
    <mergeCell ref="BD24:BG24"/>
    <mergeCell ref="BT25:BV25"/>
    <mergeCell ref="D26:E26"/>
    <mergeCell ref="F26:G26"/>
    <mergeCell ref="AS26:AU26"/>
    <mergeCell ref="AV26:AY26"/>
    <mergeCell ref="AZ26:BC26"/>
    <mergeCell ref="BH24:BK24"/>
    <mergeCell ref="BL24:BO24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0:BS20"/>
    <mergeCell ref="BT20:BV20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ACT_CARRIER_LINKAGE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1001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1000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SUM(BP20:BS71)</f>
        <v>164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263" t="s">
        <v>876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875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856</v>
      </c>
      <c r="AT20" s="752"/>
      <c r="AU20" s="752"/>
      <c r="AV20" s="741">
        <f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SUM(AV20:BK20)+BL20*SUM(BP24:BS25)</f>
        <v>82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12" customHeight="1">
      <c r="B21" s="253"/>
      <c r="C21" s="261">
        <v>2</v>
      </c>
      <c r="D21" s="747"/>
      <c r="E21" s="748"/>
      <c r="F21" s="747"/>
      <c r="G21" s="748"/>
      <c r="H21" s="261"/>
      <c r="I21" s="266"/>
      <c r="J21" s="262"/>
      <c r="K21" s="262"/>
      <c r="L21" s="263" t="s">
        <v>999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999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64" t="s">
        <v>998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52" t="s">
        <v>856</v>
      </c>
      <c r="AT21" s="752"/>
      <c r="AU21" s="752"/>
      <c r="AV21" s="741">
        <f>LEN(L21)+LEN(M21)+LEN(N21)+LEN(O21)+LEN(P21)+LEN(Q21)</f>
        <v>6</v>
      </c>
      <c r="AW21" s="742"/>
      <c r="AX21" s="742"/>
      <c r="AY21" s="743"/>
      <c r="AZ21" s="756">
        <v>8</v>
      </c>
      <c r="BA21" s="757"/>
      <c r="BB21" s="757"/>
      <c r="BC21" s="758"/>
      <c r="BD21" s="741">
        <f>IF(AS21="String", AZ21, IF(AS21="Number",ROUNDUP(AZ21/2,0),0))</f>
        <v>8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SUM(AV21:BK21)+BL21*SUM(BP25:BS26)</f>
        <v>22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280"/>
      <c r="E22" s="281"/>
      <c r="F22" s="280"/>
      <c r="G22" s="281"/>
      <c r="H22" s="261"/>
      <c r="I22" s="261"/>
      <c r="J22" s="262"/>
      <c r="K22" s="262"/>
      <c r="L22" s="20" t="s">
        <v>862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861</v>
      </c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9"/>
      <c r="AI22" s="815" t="s">
        <v>860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856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8.5" customHeight="1">
      <c r="B23" s="253"/>
      <c r="C23" s="261">
        <v>4</v>
      </c>
      <c r="D23" s="783"/>
      <c r="E23" s="784"/>
      <c r="F23" s="783"/>
      <c r="G23" s="784"/>
      <c r="H23" s="259"/>
      <c r="I23" s="259"/>
      <c r="J23" s="260"/>
      <c r="K23" s="260"/>
      <c r="L23" s="20" t="s">
        <v>859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0" t="s">
        <v>858</v>
      </c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9"/>
      <c r="AI23" s="815" t="s">
        <v>857</v>
      </c>
      <c r="AJ23" s="816"/>
      <c r="AK23" s="816"/>
      <c r="AL23" s="816"/>
      <c r="AM23" s="816"/>
      <c r="AN23" s="816"/>
      <c r="AO23" s="816"/>
      <c r="AP23" s="816"/>
      <c r="AQ23" s="816"/>
      <c r="AR23" s="817"/>
      <c r="AS23" s="752" t="s">
        <v>856</v>
      </c>
      <c r="AT23" s="752"/>
      <c r="AU23" s="752"/>
      <c r="AV23" s="741">
        <f>LEN(L23)+LEN(M23)+LEN(N23)+LEN(O23)+LEN(P23)+LEN(Q23)</f>
        <v>10</v>
      </c>
      <c r="AW23" s="742"/>
      <c r="AX23" s="742"/>
      <c r="AY23" s="743"/>
      <c r="AZ23" s="756">
        <v>20</v>
      </c>
      <c r="BA23" s="757"/>
      <c r="BB23" s="757"/>
      <c r="BC23" s="758"/>
      <c r="BD23" s="741">
        <f>IF(AS23="String", AZ23, IF(AS23="Number",ROUNDUP(AZ23/2,0),0))</f>
        <v>20</v>
      </c>
      <c r="BE23" s="742"/>
      <c r="BF23" s="742"/>
      <c r="BG23" s="743"/>
      <c r="BH23" s="753">
        <f>IF(AS23="Number",1,IF(AS23="List",3,IF(AS23="Map", 3, IF(AS23="Boolean",1,0))))</f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30</v>
      </c>
      <c r="BQ23" s="742"/>
      <c r="BR23" s="742"/>
      <c r="BS23" s="743"/>
      <c r="BT23" s="780"/>
      <c r="BU23" s="781"/>
      <c r="BV23" s="782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764"/>
      <c r="AJ24" s="765"/>
      <c r="AK24" s="765"/>
      <c r="AL24" s="765"/>
      <c r="AM24" s="765"/>
      <c r="AN24" s="765"/>
      <c r="AO24" s="765"/>
      <c r="AP24" s="765"/>
      <c r="AQ24" s="765"/>
      <c r="AR24" s="76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1"/>
      <c r="I25" s="261"/>
      <c r="J25" s="262"/>
      <c r="K25" s="262"/>
      <c r="L25" s="137"/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4"/>
      <c r="AJ25" s="825"/>
      <c r="AK25" s="825"/>
      <c r="AL25" s="825"/>
      <c r="AM25" s="825"/>
      <c r="AN25" s="825"/>
      <c r="AO25" s="825"/>
      <c r="AP25" s="825"/>
      <c r="AQ25" s="825"/>
      <c r="AR25" s="82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7"/>
      <c r="BU25" s="778"/>
      <c r="BV25" s="779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827"/>
      <c r="AJ26" s="828"/>
      <c r="AK26" s="828"/>
      <c r="AL26" s="828"/>
      <c r="AM26" s="828"/>
      <c r="AN26" s="828"/>
      <c r="AO26" s="828"/>
      <c r="AP26" s="828"/>
      <c r="AQ26" s="828"/>
      <c r="AR26" s="829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137"/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8"/>
      <c r="AJ27" s="26"/>
      <c r="AK27" s="26"/>
      <c r="AL27" s="26"/>
      <c r="AM27" s="26"/>
      <c r="AN27" s="26"/>
      <c r="AO27" s="26"/>
      <c r="AP27" s="26"/>
      <c r="AQ27" s="26"/>
      <c r="AR27" s="27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21"/>
      <c r="AJ29" s="822"/>
      <c r="AK29" s="822"/>
      <c r="AL29" s="822"/>
      <c r="AM29" s="822"/>
      <c r="AN29" s="822"/>
      <c r="AO29" s="822"/>
      <c r="AP29" s="822"/>
      <c r="AQ29" s="822"/>
      <c r="AR29" s="823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>
      <c r="B32" s="253"/>
      <c r="C32" s="261"/>
      <c r="D32" s="741"/>
      <c r="E32" s="743"/>
      <c r="F32" s="741"/>
      <c r="G32" s="743"/>
      <c r="H32" s="266"/>
      <c r="I32" s="266"/>
      <c r="J32" s="267"/>
      <c r="K32" s="267"/>
      <c r="L32" s="137"/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7"/>
      <c r="M33" s="137"/>
      <c r="N33" s="20"/>
      <c r="O33" s="20"/>
      <c r="P33" s="20"/>
      <c r="Q33" s="20"/>
      <c r="R33" s="20"/>
      <c r="S33" s="20"/>
      <c r="T33" s="20"/>
      <c r="U33" s="20"/>
      <c r="V33" s="21"/>
      <c r="W33" s="13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819"/>
      <c r="BA33" s="820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5"/>
      <c r="M34" s="135"/>
      <c r="N34" s="20"/>
      <c r="O34" s="20"/>
      <c r="P34" s="20"/>
      <c r="Q34" s="20"/>
      <c r="R34" s="20"/>
      <c r="S34" s="20"/>
      <c r="T34" s="20"/>
      <c r="U34" s="20"/>
      <c r="V34" s="21"/>
      <c r="W34" s="134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7"/>
      <c r="M39" s="137"/>
      <c r="N39" s="20"/>
      <c r="O39" s="20"/>
      <c r="P39" s="20"/>
      <c r="Q39" s="20"/>
      <c r="R39" s="20"/>
      <c r="S39" s="20"/>
      <c r="T39" s="20"/>
      <c r="U39" s="20"/>
      <c r="V39" s="21"/>
      <c r="W39" s="13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135"/>
      <c r="M40" s="135"/>
      <c r="N40" s="20"/>
      <c r="O40" s="20"/>
      <c r="P40" s="20"/>
      <c r="Q40" s="20"/>
      <c r="R40" s="20"/>
      <c r="S40" s="20"/>
      <c r="T40" s="20"/>
      <c r="U40" s="20"/>
      <c r="V40" s="21"/>
      <c r="W40" s="134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63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63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63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63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63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52"/>
      <c r="AT48" s="752"/>
      <c r="AU48" s="75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63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63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141"/>
      <c r="BM53" s="142"/>
      <c r="BN53" s="142"/>
      <c r="BO53" s="1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9"/>
      <c r="BA54" s="760"/>
      <c r="BB54" s="760"/>
      <c r="BC54" s="81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52"/>
      <c r="AT59" s="752"/>
      <c r="AU59" s="75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141"/>
      <c r="BM67" s="142"/>
      <c r="BN67" s="142"/>
      <c r="BO67" s="1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ht="12.25" customHeight="1" thickBot="1">
      <c r="A72" s="269"/>
      <c r="B72" s="270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  <c r="AN72" s="271"/>
      <c r="AO72" s="271"/>
      <c r="AP72" s="271"/>
      <c r="AQ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1"/>
      <c r="BD72" s="271"/>
      <c r="BE72" s="271"/>
      <c r="BF72" s="271"/>
      <c r="BG72" s="271"/>
      <c r="BH72" s="271"/>
      <c r="BI72" s="271"/>
      <c r="BJ72" s="271"/>
      <c r="BK72" s="271"/>
      <c r="BL72" s="271"/>
      <c r="BM72" s="271"/>
      <c r="BN72" s="271"/>
      <c r="BO72" s="271"/>
      <c r="BP72" s="271"/>
      <c r="BQ72" s="271"/>
      <c r="BR72" s="271"/>
      <c r="BS72" s="271"/>
      <c r="BT72" s="271"/>
      <c r="BU72" s="271"/>
      <c r="BV72" s="271"/>
      <c r="BW72" s="272"/>
      <c r="BX72" s="273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</sheetData>
  <mergeCells count="595">
    <mergeCell ref="C18:C19"/>
    <mergeCell ref="D18:E19"/>
    <mergeCell ref="F18:G19"/>
    <mergeCell ref="H18:K18"/>
    <mergeCell ref="L18:V19"/>
    <mergeCell ref="AB2:AK2"/>
    <mergeCell ref="N3:T3"/>
    <mergeCell ref="U3:AA3"/>
    <mergeCell ref="AB3:AK3"/>
    <mergeCell ref="N4:T4"/>
    <mergeCell ref="U4:AA4"/>
    <mergeCell ref="AB4:AK4"/>
    <mergeCell ref="C13:H13"/>
    <mergeCell ref="I13:P13"/>
    <mergeCell ref="Q13:U13"/>
    <mergeCell ref="B2:M5"/>
    <mergeCell ref="N2:T2"/>
    <mergeCell ref="U2:AA2"/>
    <mergeCell ref="N5:T5"/>
    <mergeCell ref="U5:AA5"/>
    <mergeCell ref="AB5:AK5"/>
    <mergeCell ref="Q12:U12"/>
    <mergeCell ref="C14:H14"/>
    <mergeCell ref="I14:P14"/>
    <mergeCell ref="Q14:U14"/>
    <mergeCell ref="V14:AB14"/>
    <mergeCell ref="AS14:BC14"/>
    <mergeCell ref="BT18:BV19"/>
    <mergeCell ref="AV19:AY19"/>
    <mergeCell ref="AZ19:BC19"/>
    <mergeCell ref="BD19:BG19"/>
    <mergeCell ref="BH19:BK19"/>
    <mergeCell ref="BL19:BO19"/>
    <mergeCell ref="BP19:BS19"/>
    <mergeCell ref="W18:AH19"/>
    <mergeCell ref="AI18:AR19"/>
    <mergeCell ref="AS18:AU19"/>
    <mergeCell ref="AV18:BS18"/>
    <mergeCell ref="D20:E20"/>
    <mergeCell ref="F20:G20"/>
    <mergeCell ref="AI20:AR20"/>
    <mergeCell ref="AS20:AU20"/>
    <mergeCell ref="AV20:AY20"/>
    <mergeCell ref="AZ20:BC20"/>
    <mergeCell ref="BL22:BO22"/>
    <mergeCell ref="BP22:BS22"/>
    <mergeCell ref="BT22:BV22"/>
    <mergeCell ref="AZ21:BC21"/>
    <mergeCell ref="BD21:BG21"/>
    <mergeCell ref="BH21:BK21"/>
    <mergeCell ref="BL21:BO21"/>
    <mergeCell ref="BP21:BS21"/>
    <mergeCell ref="BT21:BV21"/>
    <mergeCell ref="D21:E21"/>
    <mergeCell ref="F21:G21"/>
    <mergeCell ref="BD20:BG20"/>
    <mergeCell ref="BH20:BK20"/>
    <mergeCell ref="BL20:BO20"/>
    <mergeCell ref="BP20:BS20"/>
    <mergeCell ref="BT20:BV20"/>
    <mergeCell ref="AI22:AR22"/>
    <mergeCell ref="AS22:AU22"/>
    <mergeCell ref="AV22:AY22"/>
    <mergeCell ref="AZ22:BC22"/>
    <mergeCell ref="BD22:BG22"/>
    <mergeCell ref="BH22:BK22"/>
    <mergeCell ref="AI21:AR21"/>
    <mergeCell ref="AS21:AU21"/>
    <mergeCell ref="AV21:AY21"/>
    <mergeCell ref="BL24:BO24"/>
    <mergeCell ref="BP24:BS24"/>
    <mergeCell ref="BT24:BV24"/>
    <mergeCell ref="D23:E23"/>
    <mergeCell ref="F23:G23"/>
    <mergeCell ref="AI23:AR23"/>
    <mergeCell ref="AS23:AU23"/>
    <mergeCell ref="AV23:AY23"/>
    <mergeCell ref="AZ23:BC23"/>
    <mergeCell ref="BD23:BG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H23:BK23"/>
    <mergeCell ref="BL23:BO23"/>
    <mergeCell ref="BT25:BV25"/>
    <mergeCell ref="D26:E26"/>
    <mergeCell ref="F26:G26"/>
    <mergeCell ref="AI26:AR26"/>
    <mergeCell ref="AS26:AU26"/>
    <mergeCell ref="AV26:AY26"/>
    <mergeCell ref="AZ26:BC26"/>
    <mergeCell ref="BD25:BG25"/>
    <mergeCell ref="BT26:BV26"/>
    <mergeCell ref="D27:E27"/>
    <mergeCell ref="F27:G27"/>
    <mergeCell ref="AS27:AU27"/>
    <mergeCell ref="AV27:AY27"/>
    <mergeCell ref="AZ27:BC27"/>
    <mergeCell ref="BH25:BK25"/>
    <mergeCell ref="BL25:BO25"/>
    <mergeCell ref="BP25:BS25"/>
    <mergeCell ref="D25:E25"/>
    <mergeCell ref="F25:G25"/>
    <mergeCell ref="AI25:AR25"/>
    <mergeCell ref="AS25:AU25"/>
    <mergeCell ref="AV25:AY25"/>
    <mergeCell ref="AZ25:BC25"/>
    <mergeCell ref="BD26:BG26"/>
    <mergeCell ref="BH26:BK26"/>
    <mergeCell ref="BL26:BO26"/>
    <mergeCell ref="BP26:BS26"/>
    <mergeCell ref="AZ28:BC28"/>
    <mergeCell ref="BD28:BG28"/>
    <mergeCell ref="BH28:BK28"/>
    <mergeCell ref="BL28:BO28"/>
    <mergeCell ref="BP28:BS28"/>
    <mergeCell ref="AV29:AY29"/>
    <mergeCell ref="AZ29:BC29"/>
    <mergeCell ref="D28:E28"/>
    <mergeCell ref="F28:G28"/>
    <mergeCell ref="AI28:AR28"/>
    <mergeCell ref="AS28:AU28"/>
    <mergeCell ref="AV28:AY28"/>
    <mergeCell ref="D30:E30"/>
    <mergeCell ref="F30:G30"/>
    <mergeCell ref="AS30:AU30"/>
    <mergeCell ref="AV30:AY30"/>
    <mergeCell ref="AZ30:BC30"/>
    <mergeCell ref="D29:E29"/>
    <mergeCell ref="F29:G29"/>
    <mergeCell ref="AI29:AR29"/>
    <mergeCell ref="AS29:AU29"/>
    <mergeCell ref="BT28:BV28"/>
    <mergeCell ref="BD27:BG27"/>
    <mergeCell ref="BH27:BK27"/>
    <mergeCell ref="BL27:BO27"/>
    <mergeCell ref="BP27:BS27"/>
    <mergeCell ref="BT27:BV27"/>
    <mergeCell ref="BD29:BG29"/>
    <mergeCell ref="BH29:BK29"/>
    <mergeCell ref="BL29:BO29"/>
    <mergeCell ref="BP29:BS29"/>
    <mergeCell ref="BT29:BV29"/>
    <mergeCell ref="D33:E33"/>
    <mergeCell ref="F33:G33"/>
    <mergeCell ref="AI33:AR33"/>
    <mergeCell ref="AS33:AU33"/>
    <mergeCell ref="AV33:AY33"/>
    <mergeCell ref="AZ31:BC31"/>
    <mergeCell ref="BD31:BG31"/>
    <mergeCell ref="BH31:BK31"/>
    <mergeCell ref="BL31:BO31"/>
    <mergeCell ref="BD32:BG32"/>
    <mergeCell ref="BH32:BK32"/>
    <mergeCell ref="D31:E31"/>
    <mergeCell ref="F31:G31"/>
    <mergeCell ref="AI31:AR31"/>
    <mergeCell ref="AS31:AU31"/>
    <mergeCell ref="AV31:AY31"/>
    <mergeCell ref="D32:E32"/>
    <mergeCell ref="F32:G32"/>
    <mergeCell ref="AI32:AR32"/>
    <mergeCell ref="AS32:AU32"/>
    <mergeCell ref="AV32:AY32"/>
    <mergeCell ref="BT31:BV31"/>
    <mergeCell ref="BD30:BG30"/>
    <mergeCell ref="BH30:BK30"/>
    <mergeCell ref="BL30:BO30"/>
    <mergeCell ref="BP30:BS30"/>
    <mergeCell ref="BT30:BV30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D33:BG33"/>
    <mergeCell ref="BH33:BK33"/>
    <mergeCell ref="BL33:BO33"/>
    <mergeCell ref="BP33:BS33"/>
    <mergeCell ref="BT33:BV33"/>
    <mergeCell ref="BP31:BS31"/>
    <mergeCell ref="F34:G34"/>
    <mergeCell ref="AI34:AR34"/>
    <mergeCell ref="AS34:AU34"/>
    <mergeCell ref="AV34:AY34"/>
    <mergeCell ref="AZ35:BC35"/>
    <mergeCell ref="BD35:BG35"/>
    <mergeCell ref="BL32:BO32"/>
    <mergeCell ref="BP32:BS32"/>
    <mergeCell ref="BT32:BV32"/>
    <mergeCell ref="AZ32:BC32"/>
    <mergeCell ref="AZ33:BC33"/>
    <mergeCell ref="D35:E35"/>
    <mergeCell ref="F35:G35"/>
    <mergeCell ref="AI35:AR35"/>
    <mergeCell ref="AS35:AU35"/>
    <mergeCell ref="AV35:AY35"/>
    <mergeCell ref="D34:E34"/>
    <mergeCell ref="BP37:BS37"/>
    <mergeCell ref="BT37:BV37"/>
    <mergeCell ref="BD36:BG36"/>
    <mergeCell ref="BH36:BK36"/>
    <mergeCell ref="BL36:BO36"/>
    <mergeCell ref="BP36:BS36"/>
    <mergeCell ref="BT36:BV36"/>
    <mergeCell ref="AS36:AU36"/>
    <mergeCell ref="AV36:AY36"/>
    <mergeCell ref="AZ37:BC37"/>
    <mergeCell ref="BD37:BG37"/>
    <mergeCell ref="BH37:BK37"/>
    <mergeCell ref="BL37:BO37"/>
    <mergeCell ref="AZ36:BC36"/>
    <mergeCell ref="BT34:BV34"/>
    <mergeCell ref="AZ34:BC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BD38:BG38"/>
    <mergeCell ref="BH38:BK38"/>
    <mergeCell ref="BL38:BO38"/>
    <mergeCell ref="BP38:BS38"/>
    <mergeCell ref="BT38:BV38"/>
    <mergeCell ref="AZ38:BC38"/>
    <mergeCell ref="AZ39:BC39"/>
    <mergeCell ref="BD39:BG39"/>
    <mergeCell ref="BH39:BK39"/>
    <mergeCell ref="BL39:BO39"/>
    <mergeCell ref="BP39:BS39"/>
    <mergeCell ref="BT39:BV39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AZ43:BC43"/>
    <mergeCell ref="BD43:BG43"/>
    <mergeCell ref="BH43:BK43"/>
    <mergeCell ref="BL43:BO43"/>
    <mergeCell ref="BP43:BS43"/>
    <mergeCell ref="BT43:BV43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BD44:BG44"/>
    <mergeCell ref="BH44:BK44"/>
    <mergeCell ref="BL44:BO44"/>
    <mergeCell ref="BP44:BS44"/>
    <mergeCell ref="BT44:BV44"/>
    <mergeCell ref="AZ44:BC44"/>
    <mergeCell ref="AZ45:BC45"/>
    <mergeCell ref="BD45:BG45"/>
    <mergeCell ref="BH45:BK45"/>
    <mergeCell ref="BL45:BO45"/>
    <mergeCell ref="BP45:BS45"/>
    <mergeCell ref="BT45:BV45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BD46:BG46"/>
    <mergeCell ref="BH46:BK46"/>
    <mergeCell ref="BL46:BO46"/>
    <mergeCell ref="BP46:BS46"/>
    <mergeCell ref="BT46:BV46"/>
    <mergeCell ref="AZ46:BC46"/>
    <mergeCell ref="AZ47:BC47"/>
    <mergeCell ref="BD47:BG47"/>
    <mergeCell ref="BH47:BK47"/>
    <mergeCell ref="BL47:BO47"/>
    <mergeCell ref="BP47:BS47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BD48:BG48"/>
    <mergeCell ref="BH48:BK48"/>
    <mergeCell ref="BL48:BO48"/>
    <mergeCell ref="BP48:BS48"/>
    <mergeCell ref="BT48:BV48"/>
    <mergeCell ref="AZ48:BC48"/>
    <mergeCell ref="AZ49:BC49"/>
    <mergeCell ref="BD49:BG49"/>
    <mergeCell ref="BH49:BK49"/>
    <mergeCell ref="BL49:BO49"/>
    <mergeCell ref="BP49:BS49"/>
    <mergeCell ref="BT49:BV49"/>
    <mergeCell ref="BL50:BO50"/>
    <mergeCell ref="BP50:BS50"/>
    <mergeCell ref="BT50:BV50"/>
    <mergeCell ref="AZ50:BC50"/>
    <mergeCell ref="AZ51:BC51"/>
    <mergeCell ref="BD51:BG51"/>
    <mergeCell ref="BH51:BK51"/>
    <mergeCell ref="BL51:BO51"/>
    <mergeCell ref="BP51:BS51"/>
    <mergeCell ref="BT51:BV51"/>
    <mergeCell ref="AS53:AU53"/>
    <mergeCell ref="AV53:AY53"/>
    <mergeCell ref="D52:E52"/>
    <mergeCell ref="F52:G52"/>
    <mergeCell ref="AI52:AR52"/>
    <mergeCell ref="AS52:AU52"/>
    <mergeCell ref="AV52:AY52"/>
    <mergeCell ref="BD50:BG50"/>
    <mergeCell ref="BH50:BK50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D52:BG52"/>
    <mergeCell ref="BH52:BK52"/>
    <mergeCell ref="BL52:BO52"/>
    <mergeCell ref="BP52:BS52"/>
    <mergeCell ref="BT52:BV52"/>
    <mergeCell ref="BP55:BS55"/>
    <mergeCell ref="BT55:BV55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AZ52:BC52"/>
    <mergeCell ref="AZ53:BC53"/>
    <mergeCell ref="BD53:BG53"/>
    <mergeCell ref="BH53:BK53"/>
    <mergeCell ref="BP53:BS53"/>
    <mergeCell ref="BT53:BV53"/>
    <mergeCell ref="D53:E53"/>
    <mergeCell ref="F53:G53"/>
    <mergeCell ref="AI53:AR53"/>
    <mergeCell ref="D55:E55"/>
    <mergeCell ref="F55:G55"/>
    <mergeCell ref="BT57:BV57"/>
    <mergeCell ref="BD56:BG56"/>
    <mergeCell ref="BH56:BK56"/>
    <mergeCell ref="BP56:BS56"/>
    <mergeCell ref="BT56:BV56"/>
    <mergeCell ref="BD57:BG57"/>
    <mergeCell ref="BH57:BK57"/>
    <mergeCell ref="BP57:BS57"/>
    <mergeCell ref="BP54:BS54"/>
    <mergeCell ref="BT54:BV54"/>
    <mergeCell ref="AI55:AR55"/>
    <mergeCell ref="AS55:AU55"/>
    <mergeCell ref="AV55:AY55"/>
    <mergeCell ref="AZ55:BC55"/>
    <mergeCell ref="BD55:BG55"/>
    <mergeCell ref="BH55:BK55"/>
    <mergeCell ref="D58:E58"/>
    <mergeCell ref="F58:G58"/>
    <mergeCell ref="AI58:AR58"/>
    <mergeCell ref="AS58:AU58"/>
    <mergeCell ref="AV58:AY58"/>
    <mergeCell ref="AZ56:BC56"/>
    <mergeCell ref="D57:E57"/>
    <mergeCell ref="F57:G57"/>
    <mergeCell ref="AI57:AR57"/>
    <mergeCell ref="AS57:AU57"/>
    <mergeCell ref="D56:E56"/>
    <mergeCell ref="F56:G56"/>
    <mergeCell ref="AI56:AR56"/>
    <mergeCell ref="AS56:AU56"/>
    <mergeCell ref="AV56:AY56"/>
    <mergeCell ref="AZ57:BC57"/>
    <mergeCell ref="AZ58:BC58"/>
    <mergeCell ref="AV57:AY57"/>
    <mergeCell ref="AZ59:BC59"/>
    <mergeCell ref="BD59:BG59"/>
    <mergeCell ref="BH59:BK59"/>
    <mergeCell ref="BL59:BO59"/>
    <mergeCell ref="BP59:BS59"/>
    <mergeCell ref="BT61:BV61"/>
    <mergeCell ref="BD60:BG60"/>
    <mergeCell ref="BH60:BK60"/>
    <mergeCell ref="D59:E59"/>
    <mergeCell ref="F59:G59"/>
    <mergeCell ref="AI59:AR59"/>
    <mergeCell ref="AS59:AU59"/>
    <mergeCell ref="AV59:AY59"/>
    <mergeCell ref="D60:E60"/>
    <mergeCell ref="F60:G60"/>
    <mergeCell ref="AI60:AR60"/>
    <mergeCell ref="AS60:AU60"/>
    <mergeCell ref="AV60:AY60"/>
    <mergeCell ref="AZ61:BC61"/>
    <mergeCell ref="BT59:BV59"/>
    <mergeCell ref="BD61:BG61"/>
    <mergeCell ref="BH61:BK61"/>
    <mergeCell ref="BL61:BO61"/>
    <mergeCell ref="BP61:BS61"/>
    <mergeCell ref="BD58:BG58"/>
    <mergeCell ref="BH58:BK58"/>
    <mergeCell ref="BP58:BS58"/>
    <mergeCell ref="BT58:BV58"/>
    <mergeCell ref="BT60:BV60"/>
    <mergeCell ref="AZ60:BC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BT63:BV63"/>
    <mergeCell ref="BD62:BG62"/>
    <mergeCell ref="BH62:BK62"/>
    <mergeCell ref="BL62:BO62"/>
    <mergeCell ref="BP62:BS62"/>
    <mergeCell ref="D61:E61"/>
    <mergeCell ref="F61:G61"/>
    <mergeCell ref="AI61:AR61"/>
    <mergeCell ref="AS61:AU61"/>
    <mergeCell ref="AV61:AY61"/>
    <mergeCell ref="BL60:BO60"/>
    <mergeCell ref="BP60:BS60"/>
    <mergeCell ref="BP63:BS63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S62:AU62"/>
    <mergeCell ref="AV62:AY62"/>
    <mergeCell ref="AZ63:BC63"/>
    <mergeCell ref="BD63:BG63"/>
    <mergeCell ref="BH63:BK63"/>
    <mergeCell ref="BL63:BO63"/>
    <mergeCell ref="AV66:AY66"/>
    <mergeCell ref="BT62:BV62"/>
    <mergeCell ref="AZ62:BC62"/>
    <mergeCell ref="BT65:BV65"/>
    <mergeCell ref="BD64:BG64"/>
    <mergeCell ref="BH64:BK64"/>
    <mergeCell ref="BL64:BO64"/>
    <mergeCell ref="BP64:BS64"/>
    <mergeCell ref="BT64:BV64"/>
    <mergeCell ref="AZ64:BC64"/>
    <mergeCell ref="BD66:BG66"/>
    <mergeCell ref="BH66:BK66"/>
    <mergeCell ref="AZ66:BC66"/>
    <mergeCell ref="AZ65:BC65"/>
    <mergeCell ref="BD65:BG65"/>
    <mergeCell ref="BH65:BK65"/>
    <mergeCell ref="BL65:BO65"/>
    <mergeCell ref="BP65:BS65"/>
    <mergeCell ref="AZ71:BC71"/>
    <mergeCell ref="BD71:BG71"/>
    <mergeCell ref="BH71:BK71"/>
    <mergeCell ref="BP71:BS71"/>
    <mergeCell ref="D67:E67"/>
    <mergeCell ref="F67:G67"/>
    <mergeCell ref="AI67:AR67"/>
    <mergeCell ref="AS67:AU67"/>
    <mergeCell ref="AV67:AY67"/>
    <mergeCell ref="D70:E70"/>
    <mergeCell ref="F70:G70"/>
    <mergeCell ref="AI70:AR70"/>
    <mergeCell ref="AS70:AU70"/>
    <mergeCell ref="AV70:AY70"/>
    <mergeCell ref="D69:E69"/>
    <mergeCell ref="F69:G69"/>
    <mergeCell ref="AI69:AR69"/>
    <mergeCell ref="AS69:AU69"/>
    <mergeCell ref="AV69:AY69"/>
    <mergeCell ref="D71:E71"/>
    <mergeCell ref="F71:G71"/>
    <mergeCell ref="AI71:AR71"/>
    <mergeCell ref="AS71:AU71"/>
    <mergeCell ref="AV71:AY71"/>
    <mergeCell ref="AZ67:BC67"/>
    <mergeCell ref="BD67:BG67"/>
    <mergeCell ref="BH67:BK67"/>
    <mergeCell ref="BP67:BS67"/>
    <mergeCell ref="D68:E68"/>
    <mergeCell ref="F68:G68"/>
    <mergeCell ref="AI68:AR68"/>
    <mergeCell ref="AS68:AU68"/>
    <mergeCell ref="AV68:AY68"/>
    <mergeCell ref="D66:E66"/>
    <mergeCell ref="F66:G66"/>
    <mergeCell ref="AI66:AR66"/>
    <mergeCell ref="AS66:AU66"/>
    <mergeCell ref="BT71:BV71"/>
    <mergeCell ref="BT70:BV70"/>
    <mergeCell ref="BT69:BV69"/>
    <mergeCell ref="BT68:BV68"/>
    <mergeCell ref="BT67:BV67"/>
    <mergeCell ref="BL66:BO66"/>
    <mergeCell ref="BP66:BS66"/>
    <mergeCell ref="BT66:BV66"/>
    <mergeCell ref="AZ70:BC70"/>
    <mergeCell ref="BD70:BG70"/>
    <mergeCell ref="BH70:BK70"/>
    <mergeCell ref="BP70:BS70"/>
    <mergeCell ref="AZ68:BC68"/>
    <mergeCell ref="BD68:BG68"/>
    <mergeCell ref="BH68:BK68"/>
    <mergeCell ref="BP68:BS68"/>
    <mergeCell ref="BP69:BS69"/>
    <mergeCell ref="AZ69:BC69"/>
    <mergeCell ref="BD69:BG69"/>
    <mergeCell ref="BH69:BK69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ACT_DELIVERY_DATE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949</v>
      </c>
      <c r="D12" s="172"/>
      <c r="E12" s="172"/>
      <c r="F12" s="172"/>
      <c r="G12" s="172"/>
      <c r="H12" s="173"/>
      <c r="I12" s="166" t="s">
        <v>948</v>
      </c>
      <c r="J12" s="167"/>
      <c r="K12" s="167"/>
      <c r="L12" s="167"/>
      <c r="M12" s="167"/>
      <c r="N12" s="167"/>
      <c r="O12" s="167"/>
      <c r="P12" s="168"/>
      <c r="Q12" s="830" t="s">
        <v>947</v>
      </c>
      <c r="R12" s="831"/>
      <c r="S12" s="831"/>
      <c r="T12" s="831"/>
      <c r="U12" s="832"/>
      <c r="V12" s="131" t="s">
        <v>946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945</v>
      </c>
      <c r="D13" s="831"/>
      <c r="E13" s="831"/>
      <c r="F13" s="831"/>
      <c r="G13" s="831"/>
      <c r="H13" s="832"/>
      <c r="I13" s="833" t="s">
        <v>944</v>
      </c>
      <c r="J13" s="834"/>
      <c r="K13" s="834"/>
      <c r="L13" s="834"/>
      <c r="M13" s="834"/>
      <c r="N13" s="834"/>
      <c r="O13" s="834"/>
      <c r="P13" s="835"/>
      <c r="Q13" s="830" t="s">
        <v>943</v>
      </c>
      <c r="R13" s="831"/>
      <c r="S13" s="831"/>
      <c r="T13" s="831"/>
      <c r="U13" s="832"/>
      <c r="V13" s="176" t="s">
        <v>942</v>
      </c>
      <c r="W13" s="132" t="s">
        <v>941</v>
      </c>
      <c r="X13" s="132"/>
      <c r="Y13" s="176" t="s">
        <v>940</v>
      </c>
      <c r="Z13" s="132" t="s">
        <v>939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938</v>
      </c>
      <c r="D14" s="831"/>
      <c r="E14" s="831"/>
      <c r="F14" s="831"/>
      <c r="G14" s="831"/>
      <c r="H14" s="832"/>
      <c r="I14" s="792">
        <f>SUM(BP20:BS71)</f>
        <v>183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937</v>
      </c>
      <c r="D18" s="799" t="s">
        <v>936</v>
      </c>
      <c r="E18" s="800"/>
      <c r="F18" s="799" t="s">
        <v>935</v>
      </c>
      <c r="G18" s="803"/>
      <c r="H18" s="785" t="s">
        <v>934</v>
      </c>
      <c r="I18" s="785"/>
      <c r="J18" s="785"/>
      <c r="K18" s="785"/>
      <c r="L18" s="785" t="s">
        <v>933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932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931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930</v>
      </c>
      <c r="AT18" s="785"/>
      <c r="AU18" s="785"/>
      <c r="AV18" s="809" t="s">
        <v>929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928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927</v>
      </c>
      <c r="I19" s="218" t="s">
        <v>926</v>
      </c>
      <c r="J19" s="218" t="s">
        <v>925</v>
      </c>
      <c r="K19" s="218" t="s">
        <v>924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923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922</v>
      </c>
      <c r="BI19" s="787"/>
      <c r="BJ19" s="787"/>
      <c r="BK19" s="788"/>
      <c r="BL19" s="786" t="s">
        <v>921</v>
      </c>
      <c r="BM19" s="787"/>
      <c r="BN19" s="787"/>
      <c r="BO19" s="788"/>
      <c r="BP19" s="786" t="s">
        <v>920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263" t="s">
        <v>919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918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909</v>
      </c>
      <c r="AT20" s="752"/>
      <c r="AU20" s="752"/>
      <c r="AV20" s="741">
        <f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SUM(AV20:BK20)+BL20*SUM(BP24:BS25)</f>
        <v>82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30" customHeight="1">
      <c r="B21" s="253"/>
      <c r="C21" s="261">
        <v>2</v>
      </c>
      <c r="D21" s="747"/>
      <c r="E21" s="748"/>
      <c r="F21" s="747"/>
      <c r="G21" s="748"/>
      <c r="H21" s="266"/>
      <c r="I21" s="266"/>
      <c r="J21" s="267"/>
      <c r="K21" s="267"/>
      <c r="L21" s="137" t="s">
        <v>916</v>
      </c>
      <c r="M21" s="137"/>
      <c r="N21" s="20"/>
      <c r="O21" s="20"/>
      <c r="P21" s="20"/>
      <c r="Q21" s="20"/>
      <c r="R21" s="20"/>
      <c r="S21" s="20"/>
      <c r="T21" s="20"/>
      <c r="U21" s="20"/>
      <c r="V21" s="21"/>
      <c r="W21" s="136" t="s">
        <v>915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815" t="s">
        <v>914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909</v>
      </c>
      <c r="AT21" s="752"/>
      <c r="AU21" s="752"/>
      <c r="AV21" s="741">
        <f>LEN(L21)+LEN(M21)+LEN(N21)+LEN(O21)+LEN(P21)+LEN(Q21)</f>
        <v>21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41</v>
      </c>
      <c r="BQ21" s="742"/>
      <c r="BR21" s="742"/>
      <c r="BS21" s="743"/>
      <c r="BT21" s="773"/>
      <c r="BU21" s="774"/>
      <c r="BV21" s="775"/>
      <c r="BW21" s="255"/>
      <c r="BX21" s="252"/>
    </row>
    <row r="22" spans="2:76" s="234" customFormat="1" ht="28.5" customHeight="1">
      <c r="B22" s="253"/>
      <c r="C22" s="261">
        <v>3</v>
      </c>
      <c r="D22" s="280"/>
      <c r="E22" s="281"/>
      <c r="F22" s="280"/>
      <c r="G22" s="281"/>
      <c r="H22" s="261"/>
      <c r="I22" s="261"/>
      <c r="J22" s="262"/>
      <c r="K22" s="262"/>
      <c r="L22" s="20" t="s">
        <v>913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912</v>
      </c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9"/>
      <c r="AI22" s="815" t="s">
        <v>860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909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8.5" customHeight="1">
      <c r="B23" s="253"/>
      <c r="C23" s="261">
        <v>4</v>
      </c>
      <c r="D23" s="783"/>
      <c r="E23" s="784"/>
      <c r="F23" s="783"/>
      <c r="G23" s="784"/>
      <c r="H23" s="259"/>
      <c r="I23" s="259"/>
      <c r="J23" s="260"/>
      <c r="K23" s="260"/>
      <c r="L23" s="20" t="s">
        <v>911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0" t="s">
        <v>910</v>
      </c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9"/>
      <c r="AI23" s="815" t="s">
        <v>857</v>
      </c>
      <c r="AJ23" s="816"/>
      <c r="AK23" s="816"/>
      <c r="AL23" s="816"/>
      <c r="AM23" s="816"/>
      <c r="AN23" s="816"/>
      <c r="AO23" s="816"/>
      <c r="AP23" s="816"/>
      <c r="AQ23" s="816"/>
      <c r="AR23" s="817"/>
      <c r="AS23" s="752" t="s">
        <v>909</v>
      </c>
      <c r="AT23" s="752"/>
      <c r="AU23" s="752"/>
      <c r="AV23" s="741">
        <f>LEN(L23)+LEN(M23)+LEN(N23)+LEN(O23)+LEN(P23)+LEN(Q23)</f>
        <v>10</v>
      </c>
      <c r="AW23" s="742"/>
      <c r="AX23" s="742"/>
      <c r="AY23" s="743"/>
      <c r="AZ23" s="756">
        <v>20</v>
      </c>
      <c r="BA23" s="757"/>
      <c r="BB23" s="757"/>
      <c r="BC23" s="758"/>
      <c r="BD23" s="741">
        <f>IF(AS23="String", AZ23, IF(AS23="Number",ROUNDUP(AZ23/2,0),0))</f>
        <v>20</v>
      </c>
      <c r="BE23" s="742"/>
      <c r="BF23" s="742"/>
      <c r="BG23" s="743"/>
      <c r="BH23" s="753">
        <f>IF(AS23="Number",1,IF(AS23="List",3,IF(AS23="Map", 3, IF(AS23="Boolean",1,0))))</f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30</v>
      </c>
      <c r="BQ23" s="742"/>
      <c r="BR23" s="742"/>
      <c r="BS23" s="743"/>
      <c r="BT23" s="780"/>
      <c r="BU23" s="781"/>
      <c r="BV23" s="782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764"/>
      <c r="AJ24" s="765"/>
      <c r="AK24" s="765"/>
      <c r="AL24" s="765"/>
      <c r="AM24" s="765"/>
      <c r="AN24" s="765"/>
      <c r="AO24" s="765"/>
      <c r="AP24" s="765"/>
      <c r="AQ24" s="765"/>
      <c r="AR24" s="76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1"/>
      <c r="I25" s="261"/>
      <c r="J25" s="262"/>
      <c r="K25" s="262"/>
      <c r="L25" s="137"/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4"/>
      <c r="AJ25" s="825"/>
      <c r="AK25" s="825"/>
      <c r="AL25" s="825"/>
      <c r="AM25" s="825"/>
      <c r="AN25" s="825"/>
      <c r="AO25" s="825"/>
      <c r="AP25" s="825"/>
      <c r="AQ25" s="825"/>
      <c r="AR25" s="82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7"/>
      <c r="BU25" s="778"/>
      <c r="BV25" s="779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827"/>
      <c r="AJ26" s="828"/>
      <c r="AK26" s="828"/>
      <c r="AL26" s="828"/>
      <c r="AM26" s="828"/>
      <c r="AN26" s="828"/>
      <c r="AO26" s="828"/>
      <c r="AP26" s="828"/>
      <c r="AQ26" s="828"/>
      <c r="AR26" s="829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137"/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8"/>
      <c r="AJ27" s="26"/>
      <c r="AK27" s="26"/>
      <c r="AL27" s="26"/>
      <c r="AM27" s="26"/>
      <c r="AN27" s="26"/>
      <c r="AO27" s="26"/>
      <c r="AP27" s="26"/>
      <c r="AQ27" s="26"/>
      <c r="AR27" s="27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21"/>
      <c r="AJ29" s="822"/>
      <c r="AK29" s="822"/>
      <c r="AL29" s="822"/>
      <c r="AM29" s="822"/>
      <c r="AN29" s="822"/>
      <c r="AO29" s="822"/>
      <c r="AP29" s="822"/>
      <c r="AQ29" s="822"/>
      <c r="AR29" s="823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>
      <c r="B32" s="253"/>
      <c r="C32" s="261"/>
      <c r="D32" s="741"/>
      <c r="E32" s="743"/>
      <c r="F32" s="741"/>
      <c r="G32" s="743"/>
      <c r="H32" s="266"/>
      <c r="I32" s="266"/>
      <c r="J32" s="267"/>
      <c r="K32" s="267"/>
      <c r="L32" s="137"/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7"/>
      <c r="M33" s="137"/>
      <c r="N33" s="20"/>
      <c r="O33" s="20"/>
      <c r="P33" s="20"/>
      <c r="Q33" s="20"/>
      <c r="R33" s="20"/>
      <c r="S33" s="20"/>
      <c r="T33" s="20"/>
      <c r="U33" s="20"/>
      <c r="V33" s="21"/>
      <c r="W33" s="13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819"/>
      <c r="BA33" s="820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5"/>
      <c r="M34" s="135"/>
      <c r="N34" s="20"/>
      <c r="O34" s="20"/>
      <c r="P34" s="20"/>
      <c r="Q34" s="20"/>
      <c r="R34" s="20"/>
      <c r="S34" s="20"/>
      <c r="T34" s="20"/>
      <c r="U34" s="20"/>
      <c r="V34" s="21"/>
      <c r="W34" s="134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7"/>
      <c r="M39" s="137"/>
      <c r="N39" s="20"/>
      <c r="O39" s="20"/>
      <c r="P39" s="20"/>
      <c r="Q39" s="20"/>
      <c r="R39" s="20"/>
      <c r="S39" s="20"/>
      <c r="T39" s="20"/>
      <c r="U39" s="20"/>
      <c r="V39" s="21"/>
      <c r="W39" s="13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135"/>
      <c r="M40" s="135"/>
      <c r="N40" s="20"/>
      <c r="O40" s="20"/>
      <c r="P40" s="20"/>
      <c r="Q40" s="20"/>
      <c r="R40" s="20"/>
      <c r="S40" s="20"/>
      <c r="T40" s="20"/>
      <c r="U40" s="20"/>
      <c r="V40" s="21"/>
      <c r="W40" s="134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63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63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63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63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63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52"/>
      <c r="AT48" s="752"/>
      <c r="AU48" s="75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63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63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141"/>
      <c r="BM53" s="142"/>
      <c r="BN53" s="142"/>
      <c r="BO53" s="1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9"/>
      <c r="BA54" s="760"/>
      <c r="BB54" s="760"/>
      <c r="BC54" s="81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52"/>
      <c r="AT59" s="752"/>
      <c r="AU59" s="75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141"/>
      <c r="BM67" s="142"/>
      <c r="BN67" s="142"/>
      <c r="BO67" s="1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ht="12.25" customHeight="1" thickBot="1">
      <c r="A72" s="269"/>
      <c r="B72" s="270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  <c r="AN72" s="271"/>
      <c r="AO72" s="271"/>
      <c r="AP72" s="271"/>
      <c r="AQ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1"/>
      <c r="BD72" s="271"/>
      <c r="BE72" s="271"/>
      <c r="BF72" s="271"/>
      <c r="BG72" s="271"/>
      <c r="BH72" s="271"/>
      <c r="BI72" s="271"/>
      <c r="BJ72" s="271"/>
      <c r="BK72" s="271"/>
      <c r="BL72" s="271"/>
      <c r="BM72" s="271"/>
      <c r="BN72" s="271"/>
      <c r="BO72" s="271"/>
      <c r="BP72" s="271"/>
      <c r="BQ72" s="271"/>
      <c r="BR72" s="271"/>
      <c r="BS72" s="271"/>
      <c r="BT72" s="271"/>
      <c r="BU72" s="271"/>
      <c r="BV72" s="271"/>
      <c r="BW72" s="272"/>
      <c r="BX72" s="273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</sheetData>
  <mergeCells count="595">
    <mergeCell ref="C18:C19"/>
    <mergeCell ref="D18:E19"/>
    <mergeCell ref="F18:G19"/>
    <mergeCell ref="H18:K18"/>
    <mergeCell ref="L18:V19"/>
    <mergeCell ref="AB2:AK2"/>
    <mergeCell ref="N3:T3"/>
    <mergeCell ref="U3:AA3"/>
    <mergeCell ref="AB3:AK3"/>
    <mergeCell ref="N4:T4"/>
    <mergeCell ref="U4:AA4"/>
    <mergeCell ref="AB4:AK4"/>
    <mergeCell ref="C13:H13"/>
    <mergeCell ref="I13:P13"/>
    <mergeCell ref="Q13:U13"/>
    <mergeCell ref="B2:M5"/>
    <mergeCell ref="N2:T2"/>
    <mergeCell ref="U2:AA2"/>
    <mergeCell ref="N5:T5"/>
    <mergeCell ref="U5:AA5"/>
    <mergeCell ref="AB5:AK5"/>
    <mergeCell ref="Q12:U12"/>
    <mergeCell ref="C14:H14"/>
    <mergeCell ref="I14:P14"/>
    <mergeCell ref="Q14:U14"/>
    <mergeCell ref="V14:AB14"/>
    <mergeCell ref="AS14:BC14"/>
    <mergeCell ref="BT18:BV19"/>
    <mergeCell ref="AV19:AY19"/>
    <mergeCell ref="AZ19:BC19"/>
    <mergeCell ref="BD19:BG19"/>
    <mergeCell ref="BH19:BK19"/>
    <mergeCell ref="BL19:BO19"/>
    <mergeCell ref="BP19:BS19"/>
    <mergeCell ref="W18:AH19"/>
    <mergeCell ref="AI18:AR19"/>
    <mergeCell ref="AS18:AU19"/>
    <mergeCell ref="AV18:BS18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AI22:AR22"/>
    <mergeCell ref="AS22:AU22"/>
    <mergeCell ref="AV22:AY22"/>
    <mergeCell ref="AZ22:BC22"/>
    <mergeCell ref="BD22:BG22"/>
    <mergeCell ref="BH22:BK22"/>
    <mergeCell ref="BL22:BO22"/>
    <mergeCell ref="BP22:BS22"/>
    <mergeCell ref="BT22:BV22"/>
    <mergeCell ref="D23:E23"/>
    <mergeCell ref="F23:G23"/>
    <mergeCell ref="AS23:AU23"/>
    <mergeCell ref="AV23:AY23"/>
    <mergeCell ref="AZ23:BC23"/>
    <mergeCell ref="BD23:BG23"/>
    <mergeCell ref="BH23:BK23"/>
    <mergeCell ref="BL23:BO23"/>
    <mergeCell ref="BT23:BV23"/>
    <mergeCell ref="BP23:BS23"/>
    <mergeCell ref="AI23:AR23"/>
    <mergeCell ref="BT25:BV25"/>
    <mergeCell ref="D26:E26"/>
    <mergeCell ref="F26:G26"/>
    <mergeCell ref="AI26:AR26"/>
    <mergeCell ref="AS26:AU26"/>
    <mergeCell ref="AV26:AY26"/>
    <mergeCell ref="AZ26:BC26"/>
    <mergeCell ref="BD26:BG26"/>
    <mergeCell ref="BP24:BS24"/>
    <mergeCell ref="BT24:BV24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D27:E27"/>
    <mergeCell ref="F27:G27"/>
    <mergeCell ref="AS27:AU27"/>
    <mergeCell ref="AV27:AY27"/>
    <mergeCell ref="AZ27:BC27"/>
    <mergeCell ref="BH25:BK25"/>
    <mergeCell ref="BP27:BS27"/>
    <mergeCell ref="BT27:BV27"/>
    <mergeCell ref="D25:E25"/>
    <mergeCell ref="F25:G25"/>
    <mergeCell ref="AI25:AR25"/>
    <mergeCell ref="AS25:AU25"/>
    <mergeCell ref="AV25:AY25"/>
    <mergeCell ref="AZ25:BC25"/>
    <mergeCell ref="BD25:BG25"/>
    <mergeCell ref="BT26:BV26"/>
    <mergeCell ref="BH26:BK26"/>
    <mergeCell ref="BL26:BO26"/>
    <mergeCell ref="BP26:BS26"/>
    <mergeCell ref="BD27:BG27"/>
    <mergeCell ref="BH27:BK27"/>
    <mergeCell ref="BL27:BO27"/>
    <mergeCell ref="BL25:BO25"/>
    <mergeCell ref="BP25:BS25"/>
    <mergeCell ref="AZ31:BC31"/>
    <mergeCell ref="AZ28:BC28"/>
    <mergeCell ref="BD28:BG28"/>
    <mergeCell ref="BH28:BK28"/>
    <mergeCell ref="BL28:BO28"/>
    <mergeCell ref="BP28:BS28"/>
    <mergeCell ref="BT28:BV28"/>
    <mergeCell ref="BD29:BG29"/>
    <mergeCell ref="BH29:BK29"/>
    <mergeCell ref="BL29:BO29"/>
    <mergeCell ref="BP29:BS29"/>
    <mergeCell ref="BT29:BV29"/>
    <mergeCell ref="BD30:BG30"/>
    <mergeCell ref="BH30:BK30"/>
    <mergeCell ref="BL30:BO30"/>
    <mergeCell ref="BP30:BS30"/>
    <mergeCell ref="BT30:BV30"/>
    <mergeCell ref="BD31:BG31"/>
    <mergeCell ref="BH31:BK31"/>
    <mergeCell ref="BL31:BO31"/>
    <mergeCell ref="BP31:BS31"/>
    <mergeCell ref="BT31:BV31"/>
    <mergeCell ref="D31:E31"/>
    <mergeCell ref="F31:G31"/>
    <mergeCell ref="AI31:AR31"/>
    <mergeCell ref="AS31:AU31"/>
    <mergeCell ref="AV31:AY31"/>
    <mergeCell ref="D30:E30"/>
    <mergeCell ref="F30:G30"/>
    <mergeCell ref="AS30:AU30"/>
    <mergeCell ref="AV30:AY30"/>
    <mergeCell ref="D28:E28"/>
    <mergeCell ref="F28:G28"/>
    <mergeCell ref="AI28:AR28"/>
    <mergeCell ref="AS28:AU28"/>
    <mergeCell ref="AV28:AY28"/>
    <mergeCell ref="AZ30:BC30"/>
    <mergeCell ref="D29:E29"/>
    <mergeCell ref="F29:G29"/>
    <mergeCell ref="AI29:AR29"/>
    <mergeCell ref="AS29:AU29"/>
    <mergeCell ref="AV29:AY29"/>
    <mergeCell ref="AZ29:BC29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BD32:BG32"/>
    <mergeCell ref="BH32:BK32"/>
    <mergeCell ref="BL32:BO32"/>
    <mergeCell ref="BP32:BS32"/>
    <mergeCell ref="BT32:BV32"/>
    <mergeCell ref="AZ32:BC32"/>
    <mergeCell ref="AZ33:BC33"/>
    <mergeCell ref="BD33:BG33"/>
    <mergeCell ref="BH33:BK33"/>
    <mergeCell ref="BL33:BO33"/>
    <mergeCell ref="BP33:BS33"/>
    <mergeCell ref="BT33:BV33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BD34:BG34"/>
    <mergeCell ref="BH34:BK34"/>
    <mergeCell ref="BL34:BO34"/>
    <mergeCell ref="BP34:BS34"/>
    <mergeCell ref="BT34:BV34"/>
    <mergeCell ref="AZ34:BC34"/>
    <mergeCell ref="AZ35:BC35"/>
    <mergeCell ref="BD35:BG35"/>
    <mergeCell ref="BH35:BK35"/>
    <mergeCell ref="BL35:BO35"/>
    <mergeCell ref="BP35:BS35"/>
    <mergeCell ref="BT35:BV35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BD36:BG36"/>
    <mergeCell ref="BH36:BK36"/>
    <mergeCell ref="BL36:BO36"/>
    <mergeCell ref="BP36:BS36"/>
    <mergeCell ref="BT36:BV36"/>
    <mergeCell ref="AZ36:BC36"/>
    <mergeCell ref="AZ37:BC37"/>
    <mergeCell ref="BD37:BG37"/>
    <mergeCell ref="BH37:BK37"/>
    <mergeCell ref="BL37:BO37"/>
    <mergeCell ref="BP37:BS37"/>
    <mergeCell ref="BT37:BV37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BD38:BG38"/>
    <mergeCell ref="BH38:BK38"/>
    <mergeCell ref="BL38:BO38"/>
    <mergeCell ref="BP38:BS38"/>
    <mergeCell ref="BT38:BV38"/>
    <mergeCell ref="AZ38:BC38"/>
    <mergeCell ref="AZ39:BC39"/>
    <mergeCell ref="BD39:BG39"/>
    <mergeCell ref="BH39:BK39"/>
    <mergeCell ref="BL39:BO39"/>
    <mergeCell ref="BP39:BS39"/>
    <mergeCell ref="BT39:BV39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AZ43:BC43"/>
    <mergeCell ref="BD43:BG43"/>
    <mergeCell ref="BH43:BK43"/>
    <mergeCell ref="BL43:BO43"/>
    <mergeCell ref="BP43:BS43"/>
    <mergeCell ref="BT43:BV43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BD44:BG44"/>
    <mergeCell ref="BH44:BK44"/>
    <mergeCell ref="BL44:BO44"/>
    <mergeCell ref="BP44:BS44"/>
    <mergeCell ref="BT44:BV44"/>
    <mergeCell ref="AZ44:BC44"/>
    <mergeCell ref="AZ45:BC45"/>
    <mergeCell ref="BD45:BG45"/>
    <mergeCell ref="BH45:BK45"/>
    <mergeCell ref="BL45:BO45"/>
    <mergeCell ref="BP45:BS45"/>
    <mergeCell ref="BT45:BV45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BD46:BG46"/>
    <mergeCell ref="BH46:BK46"/>
    <mergeCell ref="BL46:BO46"/>
    <mergeCell ref="BP46:BS46"/>
    <mergeCell ref="BT46:BV46"/>
    <mergeCell ref="AZ46:BC46"/>
    <mergeCell ref="AZ47:BC47"/>
    <mergeCell ref="BD47:BG47"/>
    <mergeCell ref="BH47:BK47"/>
    <mergeCell ref="BL47:BO47"/>
    <mergeCell ref="BP47:BS47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BD48:BG48"/>
    <mergeCell ref="BH48:BK48"/>
    <mergeCell ref="BL48:BO48"/>
    <mergeCell ref="BP48:BS48"/>
    <mergeCell ref="BT48:BV48"/>
    <mergeCell ref="AZ48:BC48"/>
    <mergeCell ref="AZ49:BC49"/>
    <mergeCell ref="BD49:BG49"/>
    <mergeCell ref="BH49:BK49"/>
    <mergeCell ref="BL49:BO49"/>
    <mergeCell ref="BP49:BS49"/>
    <mergeCell ref="BT49:BV49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D50:BG50"/>
    <mergeCell ref="BH50:BK50"/>
    <mergeCell ref="BL50:BO50"/>
    <mergeCell ref="BP50:BS50"/>
    <mergeCell ref="BT50:BV50"/>
    <mergeCell ref="AZ50:BC50"/>
    <mergeCell ref="BT53:BV53"/>
    <mergeCell ref="AZ51:BC51"/>
    <mergeCell ref="BD51:BG51"/>
    <mergeCell ref="BH51:BK51"/>
    <mergeCell ref="BL51:BO51"/>
    <mergeCell ref="BP51:BS51"/>
    <mergeCell ref="BT51:BV51"/>
    <mergeCell ref="BD52:BG52"/>
    <mergeCell ref="BH52:BK52"/>
    <mergeCell ref="BL52:BO52"/>
    <mergeCell ref="BP52:BS52"/>
    <mergeCell ref="AZ52:BC52"/>
    <mergeCell ref="AZ53:BC53"/>
    <mergeCell ref="BD53:BG53"/>
    <mergeCell ref="BH53:BK53"/>
    <mergeCell ref="BP53:BS53"/>
    <mergeCell ref="BT52:BV52"/>
    <mergeCell ref="D54:E54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F54:G54"/>
    <mergeCell ref="AI54:AR54"/>
    <mergeCell ref="AS54:AU54"/>
    <mergeCell ref="AV54:AY54"/>
    <mergeCell ref="AV57:AY57"/>
    <mergeCell ref="BP57:BS57"/>
    <mergeCell ref="D55:E55"/>
    <mergeCell ref="F55:G55"/>
    <mergeCell ref="AI55:AR55"/>
    <mergeCell ref="AS55:AU55"/>
    <mergeCell ref="AV55:AY55"/>
    <mergeCell ref="AZ55:BC55"/>
    <mergeCell ref="BD55:BG55"/>
    <mergeCell ref="D56:E56"/>
    <mergeCell ref="F56:G56"/>
    <mergeCell ref="AI56:AR56"/>
    <mergeCell ref="AS56:AU56"/>
    <mergeCell ref="AV56:AY56"/>
    <mergeCell ref="AZ57:BC57"/>
    <mergeCell ref="BD57:BG57"/>
    <mergeCell ref="BH57:BK57"/>
    <mergeCell ref="BH55:BK55"/>
    <mergeCell ref="BP55:BS55"/>
    <mergeCell ref="BD56:BG56"/>
    <mergeCell ref="BH56:BK56"/>
    <mergeCell ref="BP56:BS56"/>
    <mergeCell ref="BT56:BV56"/>
    <mergeCell ref="AZ56:BC56"/>
    <mergeCell ref="BT55:BV55"/>
    <mergeCell ref="BT54:BV54"/>
    <mergeCell ref="AZ54:BC54"/>
    <mergeCell ref="BD54:BG54"/>
    <mergeCell ref="BH54:BK54"/>
    <mergeCell ref="BP54:BS54"/>
    <mergeCell ref="AZ59:BC59"/>
    <mergeCell ref="BD59:BG59"/>
    <mergeCell ref="BH59:BK59"/>
    <mergeCell ref="BT59:BV59"/>
    <mergeCell ref="AZ58:BC58"/>
    <mergeCell ref="BD58:BG58"/>
    <mergeCell ref="BH58:BK58"/>
    <mergeCell ref="BP58:BS58"/>
    <mergeCell ref="BT58:BV58"/>
    <mergeCell ref="BL59:BO59"/>
    <mergeCell ref="BP59:BS59"/>
    <mergeCell ref="D59:E59"/>
    <mergeCell ref="F59:G59"/>
    <mergeCell ref="AI59:AR59"/>
    <mergeCell ref="AS59:AU59"/>
    <mergeCell ref="AV59:AY59"/>
    <mergeCell ref="AZ61:BC61"/>
    <mergeCell ref="BD61:BG61"/>
    <mergeCell ref="BH61:BK61"/>
    <mergeCell ref="BT57:BV57"/>
    <mergeCell ref="D58:E58"/>
    <mergeCell ref="F58:G58"/>
    <mergeCell ref="AI58:AR58"/>
    <mergeCell ref="AS58:AU58"/>
    <mergeCell ref="AV58:AY58"/>
    <mergeCell ref="D57:E57"/>
    <mergeCell ref="F57:G57"/>
    <mergeCell ref="AI57:AR57"/>
    <mergeCell ref="AS57:AU57"/>
    <mergeCell ref="BL61:BO61"/>
    <mergeCell ref="BP61:BS61"/>
    <mergeCell ref="BT61:BV61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BL60:BO60"/>
    <mergeCell ref="BP60:BS60"/>
    <mergeCell ref="BT60:BV60"/>
    <mergeCell ref="AZ60:BC60"/>
    <mergeCell ref="BD60:BG60"/>
    <mergeCell ref="BH60:BK60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F62:G62"/>
    <mergeCell ref="AI62:AR62"/>
    <mergeCell ref="AS62:AU62"/>
    <mergeCell ref="AV62:AY62"/>
    <mergeCell ref="AZ63:BC63"/>
    <mergeCell ref="BD63:BG63"/>
    <mergeCell ref="D63:E63"/>
    <mergeCell ref="F63:G63"/>
    <mergeCell ref="AI63:AR63"/>
    <mergeCell ref="AS63:AU63"/>
    <mergeCell ref="AV63:AY63"/>
    <mergeCell ref="D62:E62"/>
    <mergeCell ref="AZ62:BC62"/>
    <mergeCell ref="BP65:BS65"/>
    <mergeCell ref="BT65:BV65"/>
    <mergeCell ref="BD64:BG64"/>
    <mergeCell ref="BH64:BK64"/>
    <mergeCell ref="BL64:BO64"/>
    <mergeCell ref="BP64:BS64"/>
    <mergeCell ref="BT64:BV64"/>
    <mergeCell ref="AS64:AU64"/>
    <mergeCell ref="AV64:AY64"/>
    <mergeCell ref="AZ65:BC65"/>
    <mergeCell ref="BD65:BG65"/>
    <mergeCell ref="BH65:BK65"/>
    <mergeCell ref="BL65:BO65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Z67:BC67"/>
    <mergeCell ref="BT67:BV67"/>
    <mergeCell ref="F68:G68"/>
    <mergeCell ref="BT66:BV66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BT68:BV68"/>
    <mergeCell ref="BP69:BS69"/>
    <mergeCell ref="D68:E68"/>
    <mergeCell ref="BD66:BG66"/>
    <mergeCell ref="BH66:BK66"/>
    <mergeCell ref="BL66:BO66"/>
    <mergeCell ref="BP66:BS66"/>
    <mergeCell ref="AV66:AY66"/>
    <mergeCell ref="AZ66:BC66"/>
    <mergeCell ref="BD68:BG68"/>
    <mergeCell ref="BH68:BK68"/>
    <mergeCell ref="BP68:BS68"/>
    <mergeCell ref="D69:E69"/>
    <mergeCell ref="F69:G69"/>
    <mergeCell ref="AI69:AR69"/>
    <mergeCell ref="AS69:AU69"/>
    <mergeCell ref="AV69:AY69"/>
    <mergeCell ref="AZ69:BC69"/>
    <mergeCell ref="AI68:AR68"/>
    <mergeCell ref="AS68:AU68"/>
    <mergeCell ref="AV68:AY68"/>
    <mergeCell ref="BP67:BS67"/>
    <mergeCell ref="BD67:BG67"/>
    <mergeCell ref="BH67:BK67"/>
    <mergeCell ref="BT69:BV69"/>
    <mergeCell ref="D70:E70"/>
    <mergeCell ref="F70:G70"/>
    <mergeCell ref="AI70:AR70"/>
    <mergeCell ref="AS70:AU70"/>
    <mergeCell ref="AV70:AY70"/>
    <mergeCell ref="AZ68:BC68"/>
    <mergeCell ref="D71:E71"/>
    <mergeCell ref="F71:G71"/>
    <mergeCell ref="AI71:AR71"/>
    <mergeCell ref="AS71:AU71"/>
    <mergeCell ref="AV71:AY71"/>
    <mergeCell ref="AZ71:BC71"/>
    <mergeCell ref="BT71:BV71"/>
    <mergeCell ref="AZ70:BC70"/>
    <mergeCell ref="BD70:BG70"/>
    <mergeCell ref="BH70:BK70"/>
    <mergeCell ref="BP70:BS70"/>
    <mergeCell ref="BT70:BV70"/>
    <mergeCell ref="BD71:BG71"/>
    <mergeCell ref="BH71:BK71"/>
    <mergeCell ref="BP71:BS71"/>
    <mergeCell ref="BD69:BG69"/>
    <mergeCell ref="BH69:BK69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" customWidth="1"/>
    <col min="2" max="22" width="3.08984375" style="1" customWidth="1"/>
    <col min="23" max="25" width="3.08984375" style="2" customWidth="1"/>
    <col min="26" max="76" width="3.08984375" style="1" customWidth="1"/>
    <col min="77" max="16384" width="9" style="1"/>
  </cols>
  <sheetData>
    <row r="1" spans="2:76" ht="7.5" customHeight="1" thickBot="1"/>
    <row r="2" spans="2:76" s="3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394"/>
      <c r="AM2" s="394"/>
      <c r="AN2" s="394"/>
      <c r="AO2" s="394"/>
      <c r="AP2" s="394"/>
      <c r="AQ2" s="394"/>
      <c r="AR2" s="394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394"/>
      <c r="BV2" s="394"/>
    </row>
    <row r="3" spans="2:76" s="3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395"/>
      <c r="AM3" s="395"/>
      <c r="AN3" s="395"/>
      <c r="AO3" s="395"/>
      <c r="AP3" s="395"/>
      <c r="AQ3" s="395"/>
      <c r="AR3" s="395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5"/>
      <c r="BD3" s="395"/>
      <c r="BE3" s="395"/>
      <c r="BF3" s="395"/>
      <c r="BG3" s="395"/>
      <c r="BH3" s="395"/>
      <c r="BI3" s="395"/>
      <c r="BJ3" s="395"/>
      <c r="BK3" s="395"/>
      <c r="BL3" s="395"/>
      <c r="BM3" s="395"/>
      <c r="BN3" s="395"/>
      <c r="BO3" s="395"/>
      <c r="BP3" s="395"/>
      <c r="BQ3" s="395"/>
      <c r="BR3" s="395"/>
      <c r="BS3" s="395"/>
      <c r="BT3" s="395"/>
      <c r="BU3" s="395"/>
      <c r="BV3" s="395"/>
    </row>
    <row r="4" spans="2:76" s="3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</row>
    <row r="5" spans="2:76" s="3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395"/>
      <c r="BR5" s="395"/>
      <c r="BS5" s="395"/>
      <c r="BT5" s="395"/>
      <c r="BU5" s="395"/>
      <c r="BV5" s="395"/>
    </row>
    <row r="6" spans="2:76" ht="6" customHeight="1" thickBot="1">
      <c r="V6" s="396"/>
      <c r="AS6" s="396"/>
      <c r="AT6" s="396"/>
      <c r="AU6" s="396"/>
      <c r="AV6" s="396"/>
      <c r="AW6" s="396"/>
      <c r="AX6" s="396"/>
      <c r="AY6" s="396"/>
      <c r="AZ6" s="396"/>
      <c r="BA6" s="396"/>
      <c r="BB6" s="396"/>
      <c r="BC6" s="396"/>
      <c r="BD6" s="396"/>
      <c r="BE6" s="396"/>
      <c r="BF6" s="396"/>
      <c r="BG6" s="396"/>
      <c r="BH6" s="396"/>
      <c r="BI6" s="396"/>
      <c r="BJ6" s="396"/>
      <c r="BK6" s="396"/>
      <c r="BL6" s="396"/>
      <c r="BM6" s="396"/>
      <c r="BN6" s="396"/>
      <c r="BO6" s="396"/>
      <c r="BP6" s="396"/>
      <c r="BQ6" s="396"/>
      <c r="BR6" s="396"/>
      <c r="BS6" s="396"/>
    </row>
    <row r="7" spans="2:76" s="25" customFormat="1" ht="12.25" customHeight="1">
      <c r="B7" s="397"/>
      <c r="C7" s="398"/>
      <c r="D7" s="398"/>
      <c r="E7" s="398"/>
      <c r="F7" s="398"/>
      <c r="G7" s="398"/>
      <c r="H7" s="398"/>
      <c r="I7" s="398"/>
      <c r="J7" s="398"/>
      <c r="K7" s="398"/>
      <c r="L7" s="398"/>
      <c r="M7" s="398"/>
      <c r="N7" s="398"/>
      <c r="O7" s="398"/>
      <c r="P7" s="398"/>
      <c r="Q7" s="398"/>
      <c r="R7" s="398"/>
      <c r="S7" s="398"/>
      <c r="T7" s="398"/>
      <c r="U7" s="398"/>
      <c r="V7" s="398"/>
      <c r="W7" s="398"/>
      <c r="X7" s="398"/>
      <c r="Y7" s="398"/>
      <c r="Z7" s="398"/>
      <c r="AA7" s="398"/>
      <c r="AB7" s="398"/>
      <c r="AC7" s="398"/>
      <c r="AD7" s="398"/>
      <c r="AE7" s="398"/>
      <c r="AF7" s="398"/>
      <c r="AG7" s="398"/>
      <c r="AH7" s="398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8"/>
      <c r="AT7" s="398"/>
      <c r="AU7" s="398"/>
      <c r="AV7" s="398"/>
      <c r="AW7" s="398"/>
      <c r="AX7" s="398"/>
      <c r="AY7" s="398"/>
      <c r="AZ7" s="398"/>
      <c r="BA7" s="398"/>
      <c r="BB7" s="398"/>
      <c r="BC7" s="398"/>
      <c r="BD7" s="398"/>
      <c r="BE7" s="398"/>
      <c r="BF7" s="398"/>
      <c r="BG7" s="398"/>
      <c r="BH7" s="398"/>
      <c r="BI7" s="398"/>
      <c r="BJ7" s="398"/>
      <c r="BK7" s="398"/>
      <c r="BL7" s="398"/>
      <c r="BM7" s="398"/>
      <c r="BN7" s="398"/>
      <c r="BO7" s="398"/>
      <c r="BP7" s="398"/>
      <c r="BQ7" s="398"/>
      <c r="BR7" s="398"/>
      <c r="BS7" s="398"/>
      <c r="BT7" s="399"/>
      <c r="BU7" s="399"/>
      <c r="BV7" s="399"/>
      <c r="BW7" s="399"/>
      <c r="BX7" s="400"/>
    </row>
    <row r="8" spans="2:76" s="25" customFormat="1" ht="12.25" customHeight="1">
      <c r="B8" s="401"/>
      <c r="C8" s="402" t="str">
        <f ca="1">RIGHT(CELL("filename",A1),LEN(CELL("filename",A1))-FIND("]",CELL("filename",A1)))</f>
        <v>ACT_DEVICE_BROKEN_TCAP_LINKAGE</v>
      </c>
      <c r="D8" s="403"/>
      <c r="E8" s="404"/>
      <c r="F8" s="404"/>
      <c r="G8" s="404"/>
      <c r="H8" s="404"/>
      <c r="I8" s="405"/>
      <c r="J8" s="404"/>
      <c r="K8" s="404"/>
      <c r="L8" s="405"/>
      <c r="M8" s="404"/>
      <c r="N8" s="404"/>
      <c r="O8" s="404"/>
      <c r="P8" s="404"/>
      <c r="Q8" s="404"/>
      <c r="R8" s="404"/>
      <c r="S8" s="404"/>
      <c r="T8" s="404"/>
      <c r="U8" s="404"/>
      <c r="V8" s="404"/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6"/>
      <c r="AJ8" s="406"/>
      <c r="AK8" s="406"/>
      <c r="AL8" s="406"/>
      <c r="AM8" s="406"/>
      <c r="AN8" s="406"/>
      <c r="AO8" s="406"/>
      <c r="AP8" s="406"/>
      <c r="AQ8" s="406"/>
      <c r="AR8" s="407"/>
      <c r="AS8" s="404"/>
      <c r="AT8" s="404"/>
      <c r="AU8" s="404"/>
      <c r="AV8" s="404"/>
      <c r="AW8" s="404"/>
      <c r="AX8" s="404"/>
      <c r="AY8" s="404"/>
      <c r="AZ8" s="404"/>
      <c r="BA8" s="404"/>
      <c r="BB8" s="404"/>
      <c r="BC8" s="404"/>
      <c r="BD8" s="404"/>
      <c r="BE8" s="404"/>
      <c r="BF8" s="404"/>
      <c r="BG8" s="404"/>
      <c r="BH8" s="404"/>
      <c r="BI8" s="404"/>
      <c r="BJ8" s="404"/>
      <c r="BK8" s="404"/>
      <c r="BL8" s="404"/>
      <c r="BM8" s="404"/>
      <c r="BN8" s="404"/>
      <c r="BO8" s="404"/>
      <c r="BP8" s="404"/>
      <c r="BQ8" s="404"/>
      <c r="BR8" s="404"/>
      <c r="BS8" s="404"/>
      <c r="BT8" s="406"/>
      <c r="BU8" s="406"/>
      <c r="BV8" s="406"/>
      <c r="BW8" s="407"/>
      <c r="BX8" s="408"/>
    </row>
    <row r="9" spans="2:76" s="25" customFormat="1" ht="12.25" customHeight="1">
      <c r="B9" s="409"/>
      <c r="C9" s="405"/>
      <c r="D9" s="410"/>
      <c r="E9" s="404"/>
      <c r="F9" s="404"/>
      <c r="G9" s="404"/>
      <c r="H9" s="404"/>
      <c r="I9" s="404"/>
      <c r="J9" s="404"/>
      <c r="K9" s="404"/>
      <c r="L9" s="405"/>
      <c r="M9" s="404"/>
      <c r="N9" s="404"/>
      <c r="O9" s="404"/>
      <c r="P9" s="404"/>
      <c r="Q9" s="404"/>
      <c r="R9" s="404"/>
      <c r="S9" s="404"/>
      <c r="T9" s="404"/>
      <c r="U9" s="404"/>
      <c r="V9" s="404"/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6"/>
      <c r="AJ9" s="406"/>
      <c r="AK9" s="406"/>
      <c r="AL9" s="406"/>
      <c r="AM9" s="406"/>
      <c r="AN9" s="406"/>
      <c r="AO9" s="406"/>
      <c r="AP9" s="406"/>
      <c r="AQ9" s="406"/>
      <c r="AR9" s="407"/>
      <c r="AS9" s="404"/>
      <c r="AT9" s="404"/>
      <c r="AU9" s="404"/>
      <c r="AV9" s="404"/>
      <c r="AW9" s="404"/>
      <c r="AX9" s="404"/>
      <c r="AY9" s="404"/>
      <c r="AZ9" s="404"/>
      <c r="BA9" s="404"/>
      <c r="BB9" s="404"/>
      <c r="BC9" s="404"/>
      <c r="BD9" s="404"/>
      <c r="BE9" s="404"/>
      <c r="BF9" s="404"/>
      <c r="BG9" s="404"/>
      <c r="BH9" s="404"/>
      <c r="BI9" s="404"/>
      <c r="BJ9" s="404"/>
      <c r="BK9" s="404"/>
      <c r="BL9" s="404"/>
      <c r="BM9" s="404"/>
      <c r="BN9" s="404"/>
      <c r="BO9" s="404"/>
      <c r="BP9" s="404"/>
      <c r="BQ9" s="404"/>
      <c r="BR9" s="404"/>
      <c r="BS9" s="404"/>
      <c r="BT9" s="406"/>
      <c r="BU9" s="406"/>
      <c r="BV9" s="406"/>
      <c r="BW9" s="407"/>
      <c r="BX9" s="408"/>
    </row>
    <row r="10" spans="2:76" s="25" customFormat="1" ht="12.25" customHeight="1">
      <c r="B10" s="409"/>
      <c r="C10" s="411"/>
      <c r="D10" s="403"/>
      <c r="E10" s="404"/>
      <c r="F10" s="404"/>
      <c r="G10" s="404"/>
      <c r="H10" s="404"/>
      <c r="I10" s="404"/>
      <c r="J10" s="404"/>
      <c r="K10" s="404"/>
      <c r="L10" s="405"/>
      <c r="M10" s="404"/>
      <c r="N10" s="404"/>
      <c r="O10" s="404"/>
      <c r="P10" s="404"/>
      <c r="Q10" s="404"/>
      <c r="R10" s="404"/>
      <c r="S10" s="404"/>
      <c r="T10" s="404"/>
      <c r="U10" s="404"/>
      <c r="V10" s="404"/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6"/>
      <c r="AJ10" s="406"/>
      <c r="AK10" s="406"/>
      <c r="AL10" s="406"/>
      <c r="AM10" s="406"/>
      <c r="AN10" s="406"/>
      <c r="AO10" s="406"/>
      <c r="AP10" s="406"/>
      <c r="AQ10" s="406"/>
      <c r="AR10" s="407"/>
      <c r="AS10" s="404"/>
      <c r="AT10" s="404"/>
      <c r="AU10" s="404"/>
      <c r="AV10" s="404"/>
      <c r="AW10" s="404"/>
      <c r="AX10" s="404"/>
      <c r="AY10" s="404"/>
      <c r="AZ10" s="404"/>
      <c r="BA10" s="404"/>
      <c r="BB10" s="404"/>
      <c r="BC10" s="404"/>
      <c r="BD10" s="404"/>
      <c r="BE10" s="404"/>
      <c r="BF10" s="404"/>
      <c r="BG10" s="404"/>
      <c r="BH10" s="404"/>
      <c r="BI10" s="404"/>
      <c r="BJ10" s="404"/>
      <c r="BK10" s="404"/>
      <c r="BL10" s="404"/>
      <c r="BM10" s="404"/>
      <c r="BN10" s="404"/>
      <c r="BO10" s="404"/>
      <c r="BP10" s="404"/>
      <c r="BQ10" s="404"/>
      <c r="BR10" s="404"/>
      <c r="BS10" s="404"/>
      <c r="BT10" s="406"/>
      <c r="BU10" s="406"/>
      <c r="BV10" s="406"/>
      <c r="BW10" s="407"/>
      <c r="BX10" s="408"/>
    </row>
    <row r="11" spans="2:76" s="25" customFormat="1" ht="12.25" customHeight="1">
      <c r="B11" s="409"/>
      <c r="C11" s="404"/>
      <c r="D11" s="403"/>
      <c r="E11" s="404"/>
      <c r="F11" s="404"/>
      <c r="AI11" s="406"/>
      <c r="AJ11" s="406"/>
      <c r="AK11" s="406"/>
      <c r="AL11" s="406"/>
      <c r="AM11" s="406"/>
      <c r="AN11" s="406"/>
      <c r="AO11" s="406"/>
      <c r="AP11" s="406"/>
      <c r="AQ11" s="406"/>
      <c r="AR11" s="407"/>
      <c r="AX11" s="404"/>
      <c r="AY11" s="404"/>
      <c r="BB11" s="404"/>
      <c r="BC11" s="404"/>
      <c r="BD11" s="404"/>
      <c r="BE11" s="404"/>
      <c r="BF11" s="404"/>
      <c r="BG11" s="404"/>
      <c r="BH11" s="404"/>
      <c r="BI11" s="404"/>
      <c r="BJ11" s="404"/>
      <c r="BK11" s="404"/>
      <c r="BL11" s="404"/>
      <c r="BM11" s="404"/>
      <c r="BN11" s="404"/>
      <c r="BO11" s="404"/>
      <c r="BP11" s="404"/>
      <c r="BQ11" s="404"/>
      <c r="BR11" s="404"/>
      <c r="BS11" s="404"/>
      <c r="BT11" s="406"/>
      <c r="BU11" s="406"/>
      <c r="BV11" s="406"/>
      <c r="BW11" s="407"/>
      <c r="BX11" s="408"/>
    </row>
    <row r="12" spans="2:76" s="25" customFormat="1" ht="12.25" customHeight="1">
      <c r="B12" s="412"/>
      <c r="C12" s="413" t="s">
        <v>1198</v>
      </c>
      <c r="D12" s="414"/>
      <c r="E12" s="414"/>
      <c r="F12" s="414"/>
      <c r="G12" s="414"/>
      <c r="H12" s="415"/>
      <c r="I12" s="416" t="s">
        <v>1199</v>
      </c>
      <c r="J12" s="417"/>
      <c r="K12" s="417"/>
      <c r="L12" s="417"/>
      <c r="M12" s="417"/>
      <c r="N12" s="417"/>
      <c r="O12" s="417"/>
      <c r="P12" s="418"/>
      <c r="Q12" s="888" t="s">
        <v>1200</v>
      </c>
      <c r="R12" s="889"/>
      <c r="S12" s="889"/>
      <c r="T12" s="889"/>
      <c r="U12" s="890"/>
      <c r="V12" s="419" t="s">
        <v>1201</v>
      </c>
      <c r="W12" s="420"/>
      <c r="X12" s="420"/>
      <c r="Y12" s="421"/>
      <c r="Z12" s="420"/>
      <c r="AA12" s="420"/>
      <c r="AB12" s="422"/>
      <c r="AC12" s="423"/>
      <c r="AD12" s="423"/>
      <c r="AE12" s="423"/>
      <c r="AF12" s="423"/>
      <c r="AG12" s="423"/>
      <c r="AH12" s="423"/>
      <c r="AI12" s="424"/>
      <c r="AJ12" s="424"/>
      <c r="AK12" s="424"/>
      <c r="AL12" s="424"/>
      <c r="AM12" s="424"/>
      <c r="AN12" s="424"/>
      <c r="AO12" s="424"/>
      <c r="AP12" s="424"/>
      <c r="AQ12" s="424"/>
      <c r="AR12" s="424"/>
      <c r="AS12" s="425"/>
      <c r="AT12" s="426"/>
      <c r="AU12" s="426"/>
      <c r="AV12" s="427"/>
      <c r="AW12" s="427"/>
      <c r="AX12" s="426"/>
      <c r="AY12" s="426"/>
      <c r="AZ12" s="427"/>
      <c r="BA12" s="427"/>
      <c r="BB12" s="426"/>
      <c r="BC12" s="426"/>
      <c r="BD12" s="426"/>
      <c r="BE12" s="426"/>
      <c r="BF12" s="426"/>
      <c r="BG12" s="426"/>
      <c r="BH12" s="426"/>
      <c r="BI12" s="426"/>
      <c r="BJ12" s="426"/>
      <c r="BK12" s="426"/>
      <c r="BL12" s="426"/>
      <c r="BM12" s="426"/>
      <c r="BN12" s="426"/>
      <c r="BO12" s="426"/>
      <c r="BP12" s="426"/>
      <c r="BQ12" s="426"/>
      <c r="BR12" s="426"/>
      <c r="BS12" s="426"/>
      <c r="BT12" s="428"/>
      <c r="BU12" s="428"/>
      <c r="BV12" s="424"/>
      <c r="BW12" s="429"/>
      <c r="BX12" s="430"/>
    </row>
    <row r="13" spans="2:76" s="25" customFormat="1" ht="12.25" customHeight="1">
      <c r="B13" s="431"/>
      <c r="C13" s="888" t="s">
        <v>1202</v>
      </c>
      <c r="D13" s="889"/>
      <c r="E13" s="889"/>
      <c r="F13" s="889"/>
      <c r="G13" s="889"/>
      <c r="H13" s="890"/>
      <c r="I13" s="911" t="s">
        <v>1203</v>
      </c>
      <c r="J13" s="912"/>
      <c r="K13" s="912"/>
      <c r="L13" s="912"/>
      <c r="M13" s="912"/>
      <c r="N13" s="912"/>
      <c r="O13" s="912"/>
      <c r="P13" s="913"/>
      <c r="Q13" s="888" t="s">
        <v>1204</v>
      </c>
      <c r="R13" s="889"/>
      <c r="S13" s="889"/>
      <c r="T13" s="889"/>
      <c r="U13" s="890"/>
      <c r="V13" s="421" t="s">
        <v>1205</v>
      </c>
      <c r="W13" s="420" t="s">
        <v>1206</v>
      </c>
      <c r="X13" s="420"/>
      <c r="Y13" s="421" t="s">
        <v>1207</v>
      </c>
      <c r="Z13" s="420" t="s">
        <v>1208</v>
      </c>
      <c r="AA13" s="420"/>
      <c r="AB13" s="422"/>
      <c r="AC13" s="423"/>
      <c r="AD13" s="423"/>
      <c r="AE13" s="423"/>
      <c r="AF13" s="423"/>
      <c r="AG13" s="423"/>
      <c r="AH13" s="423"/>
      <c r="AI13" s="424"/>
      <c r="AJ13" s="424"/>
      <c r="AK13" s="424"/>
      <c r="AL13" s="424"/>
      <c r="AM13" s="424"/>
      <c r="AN13" s="424"/>
      <c r="AO13" s="424"/>
      <c r="AP13" s="424"/>
      <c r="AQ13" s="424"/>
      <c r="AR13" s="424"/>
      <c r="AS13" s="427"/>
      <c r="AT13" s="426"/>
      <c r="AU13" s="426"/>
      <c r="AV13" s="427"/>
      <c r="AW13" s="427"/>
      <c r="AX13" s="426"/>
      <c r="AY13" s="426"/>
      <c r="AZ13" s="427"/>
      <c r="BA13" s="427"/>
      <c r="BB13" s="426"/>
      <c r="BC13" s="426"/>
      <c r="BD13" s="426"/>
      <c r="BE13" s="426"/>
      <c r="BF13" s="426"/>
      <c r="BG13" s="426"/>
      <c r="BH13" s="426"/>
      <c r="BI13" s="426"/>
      <c r="BJ13" s="426"/>
      <c r="BK13" s="426"/>
      <c r="BL13" s="426"/>
      <c r="BM13" s="426"/>
      <c r="BN13" s="426"/>
      <c r="BO13" s="426"/>
      <c r="BP13" s="426"/>
      <c r="BQ13" s="426"/>
      <c r="BR13" s="426"/>
      <c r="BS13" s="426"/>
      <c r="BT13" s="428"/>
      <c r="BU13" s="424"/>
      <c r="BV13" s="424"/>
      <c r="BW13" s="429"/>
      <c r="BX13" s="430"/>
    </row>
    <row r="14" spans="2:76" s="25" customFormat="1" ht="12.25" customHeight="1">
      <c r="B14" s="431"/>
      <c r="C14" s="888" t="s">
        <v>1209</v>
      </c>
      <c r="D14" s="889"/>
      <c r="E14" s="889"/>
      <c r="F14" s="889"/>
      <c r="G14" s="889"/>
      <c r="H14" s="890"/>
      <c r="I14" s="891">
        <f>SUM(BP20:BS71)</f>
        <v>167</v>
      </c>
      <c r="J14" s="892"/>
      <c r="K14" s="892"/>
      <c r="L14" s="892"/>
      <c r="M14" s="892"/>
      <c r="N14" s="892"/>
      <c r="O14" s="892"/>
      <c r="P14" s="893"/>
      <c r="Q14" s="894"/>
      <c r="R14" s="895"/>
      <c r="S14" s="895"/>
      <c r="T14" s="895"/>
      <c r="U14" s="895"/>
      <c r="V14" s="896"/>
      <c r="W14" s="896"/>
      <c r="X14" s="896"/>
      <c r="Y14" s="896"/>
      <c r="Z14" s="896"/>
      <c r="AA14" s="896"/>
      <c r="AB14" s="896"/>
      <c r="AC14" s="423"/>
      <c r="AD14" s="423"/>
      <c r="AE14" s="423"/>
      <c r="AF14" s="423"/>
      <c r="AG14" s="423"/>
      <c r="AH14" s="423"/>
      <c r="AI14" s="424"/>
      <c r="AJ14" s="424"/>
      <c r="AK14" s="424"/>
      <c r="AL14" s="424"/>
      <c r="AM14" s="424"/>
      <c r="AN14" s="424"/>
      <c r="AO14" s="424"/>
      <c r="AP14" s="424"/>
      <c r="AQ14" s="424"/>
      <c r="AR14" s="424"/>
      <c r="AS14" s="897"/>
      <c r="AT14" s="897"/>
      <c r="AU14" s="897"/>
      <c r="AV14" s="897"/>
      <c r="AW14" s="897"/>
      <c r="AX14" s="897"/>
      <c r="AY14" s="897"/>
      <c r="AZ14" s="897"/>
      <c r="BA14" s="897"/>
      <c r="BB14" s="897"/>
      <c r="BC14" s="897"/>
      <c r="BD14" s="432"/>
      <c r="BE14" s="432"/>
      <c r="BF14" s="432"/>
      <c r="BG14" s="432"/>
      <c r="BH14" s="432"/>
      <c r="BI14" s="432"/>
      <c r="BJ14" s="432"/>
      <c r="BK14" s="432"/>
      <c r="BL14" s="432"/>
      <c r="BM14" s="432"/>
      <c r="BN14" s="432"/>
      <c r="BO14" s="432"/>
      <c r="BP14" s="432"/>
      <c r="BQ14" s="432"/>
      <c r="BR14" s="432"/>
      <c r="BS14" s="432"/>
      <c r="BT14" s="428"/>
      <c r="BU14" s="424"/>
      <c r="BV14" s="424"/>
      <c r="BW14" s="433"/>
      <c r="BX14" s="430"/>
    </row>
    <row r="15" spans="2:76" s="25" customFormat="1" ht="12.25" customHeight="1">
      <c r="B15" s="431"/>
      <c r="C15" s="434"/>
      <c r="D15" s="434"/>
      <c r="E15" s="434"/>
      <c r="F15" s="434"/>
      <c r="G15" s="434"/>
      <c r="H15" s="434"/>
      <c r="I15" s="434"/>
      <c r="J15" s="434"/>
      <c r="K15" s="434"/>
      <c r="L15" s="434"/>
      <c r="M15" s="434"/>
      <c r="N15" s="434"/>
      <c r="O15" s="434"/>
      <c r="P15" s="434"/>
      <c r="Q15" s="434"/>
      <c r="R15" s="434"/>
      <c r="S15" s="434"/>
      <c r="T15" s="434"/>
      <c r="U15" s="434"/>
      <c r="V15" s="434"/>
      <c r="W15" s="434"/>
      <c r="X15" s="434"/>
      <c r="Y15" s="434"/>
      <c r="Z15" s="434"/>
      <c r="AA15" s="434"/>
      <c r="AB15" s="434"/>
      <c r="AC15" s="434"/>
      <c r="AD15" s="434"/>
      <c r="AE15" s="434"/>
      <c r="AF15" s="434"/>
      <c r="AG15" s="434"/>
      <c r="AH15" s="43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34"/>
      <c r="AT15" s="434"/>
      <c r="AU15" s="434"/>
      <c r="AV15" s="434"/>
      <c r="AW15" s="434"/>
      <c r="AX15" s="434"/>
      <c r="AY15" s="434"/>
      <c r="AZ15" s="434"/>
      <c r="BA15" s="434"/>
      <c r="BB15" s="434"/>
      <c r="BC15" s="434"/>
      <c r="BD15" s="434"/>
      <c r="BE15" s="434"/>
      <c r="BF15" s="434"/>
      <c r="BG15" s="434"/>
      <c r="BH15" s="434"/>
      <c r="BI15" s="434"/>
      <c r="BJ15" s="434"/>
      <c r="BK15" s="434"/>
      <c r="BL15" s="434"/>
      <c r="BM15" s="434"/>
      <c r="BN15" s="434"/>
      <c r="BO15" s="434"/>
      <c r="BP15" s="434"/>
      <c r="BQ15" s="434"/>
      <c r="BR15" s="434"/>
      <c r="BS15" s="434"/>
      <c r="BT15" s="428"/>
      <c r="BU15" s="424"/>
      <c r="BV15" s="424"/>
      <c r="BW15" s="433"/>
      <c r="BX15" s="430"/>
    </row>
    <row r="16" spans="2:76" s="25" customFormat="1" ht="12.25" customHeight="1">
      <c r="B16" s="431"/>
      <c r="C16" s="434"/>
      <c r="D16" s="434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4"/>
      <c r="P16" s="434"/>
      <c r="Q16" s="434"/>
      <c r="R16" s="434"/>
      <c r="S16" s="434"/>
      <c r="T16" s="434"/>
      <c r="U16" s="434"/>
      <c r="V16" s="434"/>
      <c r="W16" s="434"/>
      <c r="X16" s="434"/>
      <c r="Y16" s="434"/>
      <c r="Z16" s="434"/>
      <c r="AA16" s="434"/>
      <c r="AB16" s="434"/>
      <c r="AC16" s="434"/>
      <c r="AD16" s="434"/>
      <c r="AE16" s="434"/>
      <c r="AF16" s="434"/>
      <c r="AG16" s="434"/>
      <c r="AH16" s="434"/>
      <c r="AI16" s="424"/>
      <c r="AJ16" s="424"/>
      <c r="AK16" s="424"/>
      <c r="AL16" s="424"/>
      <c r="AM16" s="424"/>
      <c r="AN16" s="424"/>
      <c r="AO16" s="424"/>
      <c r="AP16" s="424"/>
      <c r="AQ16" s="424"/>
      <c r="AR16" s="424"/>
      <c r="AS16" s="434"/>
      <c r="AT16" s="434"/>
      <c r="AU16" s="434"/>
      <c r="AV16" s="434"/>
      <c r="AW16" s="434"/>
      <c r="AX16" s="434"/>
      <c r="AY16" s="434"/>
      <c r="AZ16" s="434"/>
      <c r="BA16" s="434"/>
      <c r="BB16" s="434"/>
      <c r="BC16" s="434"/>
      <c r="BD16" s="434"/>
      <c r="BE16" s="434"/>
      <c r="BF16" s="434"/>
      <c r="BG16" s="434"/>
      <c r="BH16" s="434"/>
      <c r="BI16" s="434"/>
      <c r="BJ16" s="434"/>
      <c r="BK16" s="434"/>
      <c r="BL16" s="434"/>
      <c r="BM16" s="434"/>
      <c r="BN16" s="434"/>
      <c r="BO16" s="434"/>
      <c r="BP16" s="434"/>
      <c r="BQ16" s="434"/>
      <c r="BR16" s="434"/>
      <c r="BS16" s="434"/>
      <c r="BT16" s="428"/>
      <c r="BU16" s="424"/>
      <c r="BV16" s="424"/>
      <c r="BW16" s="433"/>
      <c r="BX16" s="430"/>
    </row>
    <row r="17" spans="2:76" ht="12.25" customHeight="1">
      <c r="B17" s="4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4"/>
      <c r="X17" s="24"/>
      <c r="Y17" s="24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436"/>
      <c r="BX17" s="437"/>
    </row>
    <row r="18" spans="2:76" s="25" customFormat="1" ht="12.25" customHeight="1">
      <c r="B18" s="431"/>
      <c r="C18" s="884" t="s">
        <v>1197</v>
      </c>
      <c r="D18" s="898" t="s">
        <v>1210</v>
      </c>
      <c r="E18" s="899"/>
      <c r="F18" s="898" t="s">
        <v>1211</v>
      </c>
      <c r="G18" s="902"/>
      <c r="H18" s="884" t="s">
        <v>1212</v>
      </c>
      <c r="I18" s="884"/>
      <c r="J18" s="884"/>
      <c r="K18" s="884"/>
      <c r="L18" s="884" t="s">
        <v>1213</v>
      </c>
      <c r="M18" s="884"/>
      <c r="N18" s="884"/>
      <c r="O18" s="884"/>
      <c r="P18" s="884"/>
      <c r="Q18" s="884"/>
      <c r="R18" s="884"/>
      <c r="S18" s="884"/>
      <c r="T18" s="884"/>
      <c r="U18" s="884"/>
      <c r="V18" s="884"/>
      <c r="W18" s="884" t="s">
        <v>1214</v>
      </c>
      <c r="X18" s="884"/>
      <c r="Y18" s="884"/>
      <c r="Z18" s="884"/>
      <c r="AA18" s="884"/>
      <c r="AB18" s="884"/>
      <c r="AC18" s="884"/>
      <c r="AD18" s="884"/>
      <c r="AE18" s="884"/>
      <c r="AF18" s="884"/>
      <c r="AG18" s="884"/>
      <c r="AH18" s="884"/>
      <c r="AI18" s="905" t="s">
        <v>1215</v>
      </c>
      <c r="AJ18" s="906"/>
      <c r="AK18" s="906"/>
      <c r="AL18" s="906"/>
      <c r="AM18" s="906"/>
      <c r="AN18" s="906"/>
      <c r="AO18" s="906"/>
      <c r="AP18" s="906"/>
      <c r="AQ18" s="906"/>
      <c r="AR18" s="902"/>
      <c r="AS18" s="884" t="s">
        <v>1216</v>
      </c>
      <c r="AT18" s="884"/>
      <c r="AU18" s="884"/>
      <c r="AV18" s="908" t="s">
        <v>1217</v>
      </c>
      <c r="AW18" s="909"/>
      <c r="AX18" s="909"/>
      <c r="AY18" s="909"/>
      <c r="AZ18" s="909"/>
      <c r="BA18" s="909"/>
      <c r="BB18" s="909"/>
      <c r="BC18" s="909"/>
      <c r="BD18" s="909"/>
      <c r="BE18" s="909"/>
      <c r="BF18" s="909"/>
      <c r="BG18" s="909"/>
      <c r="BH18" s="909"/>
      <c r="BI18" s="909"/>
      <c r="BJ18" s="909"/>
      <c r="BK18" s="909"/>
      <c r="BL18" s="909"/>
      <c r="BM18" s="909"/>
      <c r="BN18" s="909"/>
      <c r="BO18" s="909"/>
      <c r="BP18" s="909"/>
      <c r="BQ18" s="909"/>
      <c r="BR18" s="909"/>
      <c r="BS18" s="910"/>
      <c r="BT18" s="884" t="s">
        <v>1218</v>
      </c>
      <c r="BU18" s="884"/>
      <c r="BV18" s="884"/>
      <c r="BW18" s="433"/>
      <c r="BX18" s="430"/>
    </row>
    <row r="19" spans="2:76" s="25" customFormat="1" ht="12.25" customHeight="1">
      <c r="B19" s="431"/>
      <c r="C19" s="884"/>
      <c r="D19" s="900"/>
      <c r="E19" s="901"/>
      <c r="F19" s="903"/>
      <c r="G19" s="904"/>
      <c r="H19" s="438" t="s">
        <v>1219</v>
      </c>
      <c r="I19" s="438" t="s">
        <v>1220</v>
      </c>
      <c r="J19" s="438" t="s">
        <v>1221</v>
      </c>
      <c r="K19" s="438" t="s">
        <v>1222</v>
      </c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903"/>
      <c r="AJ19" s="907"/>
      <c r="AK19" s="907"/>
      <c r="AL19" s="907"/>
      <c r="AM19" s="907"/>
      <c r="AN19" s="907"/>
      <c r="AO19" s="907"/>
      <c r="AP19" s="907"/>
      <c r="AQ19" s="907"/>
      <c r="AR19" s="904"/>
      <c r="AS19" s="884"/>
      <c r="AT19" s="884"/>
      <c r="AU19" s="884"/>
      <c r="AV19" s="885" t="s">
        <v>1223</v>
      </c>
      <c r="AW19" s="886"/>
      <c r="AX19" s="886"/>
      <c r="AY19" s="887"/>
      <c r="AZ19" s="885" t="s">
        <v>270</v>
      </c>
      <c r="BA19" s="886"/>
      <c r="BB19" s="886"/>
      <c r="BC19" s="887"/>
      <c r="BD19" s="885" t="s">
        <v>271</v>
      </c>
      <c r="BE19" s="886"/>
      <c r="BF19" s="886"/>
      <c r="BG19" s="887"/>
      <c r="BH19" s="885" t="s">
        <v>1224</v>
      </c>
      <c r="BI19" s="886"/>
      <c r="BJ19" s="886"/>
      <c r="BK19" s="887"/>
      <c r="BL19" s="885" t="s">
        <v>1225</v>
      </c>
      <c r="BM19" s="886"/>
      <c r="BN19" s="886"/>
      <c r="BO19" s="887"/>
      <c r="BP19" s="885" t="s">
        <v>1226</v>
      </c>
      <c r="BQ19" s="886"/>
      <c r="BR19" s="886"/>
      <c r="BS19" s="887"/>
      <c r="BT19" s="884"/>
      <c r="BU19" s="884"/>
      <c r="BV19" s="884"/>
      <c r="BW19" s="433"/>
      <c r="BX19" s="439"/>
    </row>
    <row r="20" spans="2:76" s="25" customFormat="1" ht="12" customHeight="1">
      <c r="B20" s="431"/>
      <c r="C20" s="440">
        <v>1</v>
      </c>
      <c r="D20" s="857">
        <v>1</v>
      </c>
      <c r="E20" s="858"/>
      <c r="F20" s="857"/>
      <c r="G20" s="858"/>
      <c r="H20" s="440"/>
      <c r="I20" s="441"/>
      <c r="J20" s="442"/>
      <c r="K20" s="442"/>
      <c r="L20" s="443" t="s">
        <v>1227</v>
      </c>
      <c r="M20" s="443"/>
      <c r="N20" s="443"/>
      <c r="O20" s="443"/>
      <c r="P20" s="443"/>
      <c r="Q20" s="443"/>
      <c r="R20" s="443"/>
      <c r="S20" s="443"/>
      <c r="T20" s="443"/>
      <c r="U20" s="443"/>
      <c r="V20" s="444"/>
      <c r="W20" s="445" t="s">
        <v>1228</v>
      </c>
      <c r="X20" s="446"/>
      <c r="Y20" s="446"/>
      <c r="Z20" s="446"/>
      <c r="AA20" s="446"/>
      <c r="AB20" s="446"/>
      <c r="AC20" s="446"/>
      <c r="AD20" s="446"/>
      <c r="AE20" s="446"/>
      <c r="AF20" s="446"/>
      <c r="AG20" s="446"/>
      <c r="AH20" s="447"/>
      <c r="AI20" s="838" t="s">
        <v>917</v>
      </c>
      <c r="AJ20" s="839"/>
      <c r="AK20" s="839"/>
      <c r="AL20" s="839"/>
      <c r="AM20" s="839"/>
      <c r="AN20" s="839"/>
      <c r="AO20" s="839"/>
      <c r="AP20" s="839"/>
      <c r="AQ20" s="839"/>
      <c r="AR20" s="840"/>
      <c r="AS20" s="841" t="s">
        <v>1229</v>
      </c>
      <c r="AT20" s="841"/>
      <c r="AU20" s="841"/>
      <c r="AV20" s="842">
        <f>LEN(L20)+LEN(M20)+LEN(N20)+LEN(O20)+LEN(P20)+LEN(Q20)</f>
        <v>10</v>
      </c>
      <c r="AW20" s="843"/>
      <c r="AX20" s="843"/>
      <c r="AY20" s="844"/>
      <c r="AZ20" s="845">
        <v>36</v>
      </c>
      <c r="BA20" s="846"/>
      <c r="BB20" s="846"/>
      <c r="BC20" s="847"/>
      <c r="BD20" s="842">
        <f>IF(AS20="String", AZ20, IF(AS20="Number",ROUNDUP(AZ20/2,0),0))</f>
        <v>36</v>
      </c>
      <c r="BE20" s="843"/>
      <c r="BF20" s="843"/>
      <c r="BG20" s="844"/>
      <c r="BH20" s="848">
        <f>IF(AS20="Number",1,IF(AS20="List",3,IF(AS20="Map", 3, IF(AS20="Boolean",1,0))))</f>
        <v>0</v>
      </c>
      <c r="BI20" s="849"/>
      <c r="BJ20" s="849"/>
      <c r="BK20" s="850"/>
      <c r="BL20" s="848"/>
      <c r="BM20" s="849"/>
      <c r="BN20" s="849"/>
      <c r="BO20" s="850"/>
      <c r="BP20" s="842">
        <f>SUM(AV20:BK20)+BL20*SUM(BP23:BS24)</f>
        <v>82</v>
      </c>
      <c r="BQ20" s="843"/>
      <c r="BR20" s="843"/>
      <c r="BS20" s="844"/>
      <c r="BT20" s="851"/>
      <c r="BU20" s="852"/>
      <c r="BV20" s="853"/>
      <c r="BW20" s="433"/>
      <c r="BX20" s="430"/>
    </row>
    <row r="21" spans="2:76" s="25" customFormat="1" ht="12" customHeight="1">
      <c r="B21" s="431"/>
      <c r="C21" s="440">
        <v>2</v>
      </c>
      <c r="D21" s="857"/>
      <c r="E21" s="858"/>
      <c r="F21" s="857"/>
      <c r="G21" s="858"/>
      <c r="H21" s="440"/>
      <c r="I21" s="441"/>
      <c r="J21" s="442"/>
      <c r="K21" s="442"/>
      <c r="L21" s="443" t="s">
        <v>1230</v>
      </c>
      <c r="M21" s="443"/>
      <c r="N21" s="443"/>
      <c r="O21" s="443"/>
      <c r="P21" s="443"/>
      <c r="Q21" s="443"/>
      <c r="R21" s="443"/>
      <c r="S21" s="443"/>
      <c r="T21" s="443"/>
      <c r="U21" s="443"/>
      <c r="V21" s="444"/>
      <c r="W21" s="445" t="s">
        <v>1231</v>
      </c>
      <c r="X21" s="446"/>
      <c r="Y21" s="446"/>
      <c r="Z21" s="446"/>
      <c r="AA21" s="446"/>
      <c r="AB21" s="446"/>
      <c r="AC21" s="446"/>
      <c r="AD21" s="446"/>
      <c r="AE21" s="446"/>
      <c r="AF21" s="446"/>
      <c r="AG21" s="446"/>
      <c r="AH21" s="447"/>
      <c r="AI21" s="838" t="s">
        <v>1232</v>
      </c>
      <c r="AJ21" s="839"/>
      <c r="AK21" s="839"/>
      <c r="AL21" s="839"/>
      <c r="AM21" s="839"/>
      <c r="AN21" s="839"/>
      <c r="AO21" s="839"/>
      <c r="AP21" s="839"/>
      <c r="AQ21" s="839"/>
      <c r="AR21" s="840"/>
      <c r="AS21" s="841" t="s">
        <v>1229</v>
      </c>
      <c r="AT21" s="841"/>
      <c r="AU21" s="841"/>
      <c r="AV21" s="842">
        <f t="shared" ref="AV21" si="0">LEN(L21)+LEN(M21)+LEN(N21)+LEN(O21)+LEN(P21)+LEN(Q21)</f>
        <v>9</v>
      </c>
      <c r="AW21" s="843"/>
      <c r="AX21" s="843"/>
      <c r="AY21" s="844"/>
      <c r="AZ21" s="845">
        <v>8</v>
      </c>
      <c r="BA21" s="846"/>
      <c r="BB21" s="846"/>
      <c r="BC21" s="847"/>
      <c r="BD21" s="842">
        <f t="shared" ref="BD21" si="1">IF(AS21="String", AZ21, IF(AS21="Number",ROUNDUP(AZ21/2,0),0))</f>
        <v>8</v>
      </c>
      <c r="BE21" s="843"/>
      <c r="BF21" s="843"/>
      <c r="BG21" s="844"/>
      <c r="BH21" s="848">
        <f t="shared" ref="BH21" si="2">IF(AS21="Number",1,IF(AS21="List",3,IF(AS21="Map", 3, IF(AS21="Boolean",1,0))))</f>
        <v>0</v>
      </c>
      <c r="BI21" s="849"/>
      <c r="BJ21" s="849"/>
      <c r="BK21" s="850"/>
      <c r="BL21" s="848"/>
      <c r="BM21" s="849"/>
      <c r="BN21" s="849"/>
      <c r="BO21" s="850"/>
      <c r="BP21" s="842">
        <f>SUM(AV21:BK21)+BL21*SUM(BP25:BS26)</f>
        <v>25</v>
      </c>
      <c r="BQ21" s="843"/>
      <c r="BR21" s="843"/>
      <c r="BS21" s="844"/>
      <c r="BT21" s="851"/>
      <c r="BU21" s="852"/>
      <c r="BV21" s="853"/>
      <c r="BW21" s="433"/>
      <c r="BX21" s="430"/>
    </row>
    <row r="22" spans="2:76" s="25" customFormat="1" ht="28.5" customHeight="1">
      <c r="B22" s="431"/>
      <c r="C22" s="440">
        <v>3</v>
      </c>
      <c r="D22" s="448"/>
      <c r="E22" s="449"/>
      <c r="F22" s="448"/>
      <c r="G22" s="449"/>
      <c r="H22" s="440"/>
      <c r="I22" s="440"/>
      <c r="J22" s="442"/>
      <c r="K22" s="442"/>
      <c r="L22" s="446" t="s">
        <v>1233</v>
      </c>
      <c r="M22" s="446"/>
      <c r="N22" s="446"/>
      <c r="O22" s="446"/>
      <c r="P22" s="446"/>
      <c r="Q22" s="446"/>
      <c r="R22" s="446"/>
      <c r="S22" s="446"/>
      <c r="T22" s="446"/>
      <c r="U22" s="446"/>
      <c r="V22" s="447"/>
      <c r="W22" s="446" t="s">
        <v>1234</v>
      </c>
      <c r="X22" s="450"/>
      <c r="Y22" s="450"/>
      <c r="Z22" s="450"/>
      <c r="AA22" s="450"/>
      <c r="AB22" s="450"/>
      <c r="AC22" s="450"/>
      <c r="AD22" s="450"/>
      <c r="AE22" s="450"/>
      <c r="AF22" s="450"/>
      <c r="AG22" s="450"/>
      <c r="AH22" s="451"/>
      <c r="AI22" s="859" t="s">
        <v>860</v>
      </c>
      <c r="AJ22" s="860"/>
      <c r="AK22" s="860"/>
      <c r="AL22" s="860"/>
      <c r="AM22" s="860"/>
      <c r="AN22" s="860"/>
      <c r="AO22" s="860"/>
      <c r="AP22" s="860"/>
      <c r="AQ22" s="860"/>
      <c r="AR22" s="861"/>
      <c r="AS22" s="841" t="s">
        <v>1235</v>
      </c>
      <c r="AT22" s="841"/>
      <c r="AU22" s="841"/>
      <c r="AV22" s="842">
        <f>LEN(L22)+LEN(M22)+LEN(N22)+LEN(O22)+LEN(P22)+LEN(Q22)</f>
        <v>10</v>
      </c>
      <c r="AW22" s="843"/>
      <c r="AX22" s="843"/>
      <c r="AY22" s="844"/>
      <c r="AZ22" s="845">
        <v>20</v>
      </c>
      <c r="BA22" s="846"/>
      <c r="BB22" s="846"/>
      <c r="BC22" s="847"/>
      <c r="BD22" s="842">
        <f>IF(AS22="String", AZ22, IF(AS22="Number",ROUNDUP(AZ22/2,0),0))</f>
        <v>20</v>
      </c>
      <c r="BE22" s="843"/>
      <c r="BF22" s="843"/>
      <c r="BG22" s="844"/>
      <c r="BH22" s="848">
        <f>IF(AS22="Number",1,IF(AS22="List",3,IF(AS22="Map", 3, IF(AS22="Boolean",1,0))))</f>
        <v>0</v>
      </c>
      <c r="BI22" s="849"/>
      <c r="BJ22" s="849"/>
      <c r="BK22" s="850"/>
      <c r="BL22" s="848"/>
      <c r="BM22" s="849"/>
      <c r="BN22" s="849"/>
      <c r="BO22" s="850"/>
      <c r="BP22" s="842">
        <f>AV22+BD22+BH22</f>
        <v>30</v>
      </c>
      <c r="BQ22" s="843"/>
      <c r="BR22" s="843"/>
      <c r="BS22" s="844"/>
      <c r="BT22" s="851"/>
      <c r="BU22" s="852"/>
      <c r="BV22" s="853"/>
      <c r="BW22" s="433"/>
      <c r="BX22" s="430"/>
    </row>
    <row r="23" spans="2:76" s="25" customFormat="1" ht="28.5" customHeight="1">
      <c r="B23" s="431"/>
      <c r="C23" s="440">
        <v>4</v>
      </c>
      <c r="D23" s="882"/>
      <c r="E23" s="883"/>
      <c r="F23" s="882"/>
      <c r="G23" s="883"/>
      <c r="H23" s="452"/>
      <c r="I23" s="452"/>
      <c r="J23" s="453"/>
      <c r="K23" s="453"/>
      <c r="L23" s="446" t="s">
        <v>1236</v>
      </c>
      <c r="M23" s="446"/>
      <c r="N23" s="446"/>
      <c r="O23" s="446"/>
      <c r="P23" s="446"/>
      <c r="Q23" s="446"/>
      <c r="R23" s="446"/>
      <c r="S23" s="446"/>
      <c r="T23" s="446"/>
      <c r="U23" s="446"/>
      <c r="V23" s="447"/>
      <c r="W23" s="446" t="s">
        <v>1237</v>
      </c>
      <c r="X23" s="450"/>
      <c r="Y23" s="450"/>
      <c r="Z23" s="450"/>
      <c r="AA23" s="450"/>
      <c r="AB23" s="450"/>
      <c r="AC23" s="450"/>
      <c r="AD23" s="450"/>
      <c r="AE23" s="450"/>
      <c r="AF23" s="450"/>
      <c r="AG23" s="450"/>
      <c r="AH23" s="451"/>
      <c r="AI23" s="859" t="s">
        <v>857</v>
      </c>
      <c r="AJ23" s="860"/>
      <c r="AK23" s="860"/>
      <c r="AL23" s="860"/>
      <c r="AM23" s="860"/>
      <c r="AN23" s="860"/>
      <c r="AO23" s="860"/>
      <c r="AP23" s="860"/>
      <c r="AQ23" s="860"/>
      <c r="AR23" s="861"/>
      <c r="AS23" s="841" t="s">
        <v>1229</v>
      </c>
      <c r="AT23" s="841"/>
      <c r="AU23" s="841"/>
      <c r="AV23" s="842">
        <f>LEN(L23)+LEN(M23)+LEN(N23)+LEN(O23)+LEN(P23)+LEN(Q23)</f>
        <v>10</v>
      </c>
      <c r="AW23" s="843"/>
      <c r="AX23" s="843"/>
      <c r="AY23" s="844"/>
      <c r="AZ23" s="845">
        <v>20</v>
      </c>
      <c r="BA23" s="846"/>
      <c r="BB23" s="846"/>
      <c r="BC23" s="847"/>
      <c r="BD23" s="842">
        <f>IF(AS23="String", AZ23, IF(AS23="Number",ROUNDUP(AZ23/2,0),0))</f>
        <v>20</v>
      </c>
      <c r="BE23" s="843"/>
      <c r="BF23" s="843"/>
      <c r="BG23" s="844"/>
      <c r="BH23" s="848">
        <f>IF(AS23="Number",1,IF(AS23="List",3,IF(AS23="Map", 3, IF(AS23="Boolean",1,0))))</f>
        <v>0</v>
      </c>
      <c r="BI23" s="849"/>
      <c r="BJ23" s="849"/>
      <c r="BK23" s="850"/>
      <c r="BL23" s="848"/>
      <c r="BM23" s="849"/>
      <c r="BN23" s="849"/>
      <c r="BO23" s="850"/>
      <c r="BP23" s="842">
        <f>AV23+BD23+BH23</f>
        <v>30</v>
      </c>
      <c r="BQ23" s="843"/>
      <c r="BR23" s="843"/>
      <c r="BS23" s="844"/>
      <c r="BT23" s="879"/>
      <c r="BU23" s="880"/>
      <c r="BV23" s="881"/>
      <c r="BW23" s="433"/>
      <c r="BX23" s="430"/>
    </row>
    <row r="24" spans="2:76" s="25" customFormat="1">
      <c r="B24" s="431"/>
      <c r="C24" s="440"/>
      <c r="D24" s="857"/>
      <c r="E24" s="858"/>
      <c r="F24" s="857"/>
      <c r="G24" s="858"/>
      <c r="H24" s="440"/>
      <c r="I24" s="440"/>
      <c r="J24" s="442"/>
      <c r="K24" s="442"/>
      <c r="L24" s="137"/>
      <c r="M24" s="137"/>
      <c r="N24" s="446"/>
      <c r="O24" s="446"/>
      <c r="P24" s="446"/>
      <c r="Q24" s="446"/>
      <c r="R24" s="446"/>
      <c r="S24" s="446"/>
      <c r="T24" s="446"/>
      <c r="U24" s="446"/>
      <c r="V24" s="447"/>
      <c r="W24" s="136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5"/>
      <c r="AI24" s="838"/>
      <c r="AJ24" s="839"/>
      <c r="AK24" s="839"/>
      <c r="AL24" s="839"/>
      <c r="AM24" s="839"/>
      <c r="AN24" s="839"/>
      <c r="AO24" s="839"/>
      <c r="AP24" s="839"/>
      <c r="AQ24" s="839"/>
      <c r="AR24" s="840"/>
      <c r="AS24" s="841"/>
      <c r="AT24" s="841"/>
      <c r="AU24" s="841"/>
      <c r="AV24" s="842"/>
      <c r="AW24" s="843"/>
      <c r="AX24" s="843"/>
      <c r="AY24" s="844"/>
      <c r="AZ24" s="845"/>
      <c r="BA24" s="846"/>
      <c r="BB24" s="846"/>
      <c r="BC24" s="847"/>
      <c r="BD24" s="842"/>
      <c r="BE24" s="843"/>
      <c r="BF24" s="843"/>
      <c r="BG24" s="844"/>
      <c r="BH24" s="848"/>
      <c r="BI24" s="849"/>
      <c r="BJ24" s="849"/>
      <c r="BK24" s="850"/>
      <c r="BL24" s="848"/>
      <c r="BM24" s="849"/>
      <c r="BN24" s="849"/>
      <c r="BO24" s="850"/>
      <c r="BP24" s="842"/>
      <c r="BQ24" s="843"/>
      <c r="BR24" s="843"/>
      <c r="BS24" s="844"/>
      <c r="BT24" s="851"/>
      <c r="BU24" s="852"/>
      <c r="BV24" s="853"/>
      <c r="BW24" s="433"/>
      <c r="BX24" s="430"/>
    </row>
    <row r="25" spans="2:76" s="25" customFormat="1">
      <c r="B25" s="431"/>
      <c r="C25" s="440"/>
      <c r="D25" s="857"/>
      <c r="E25" s="858"/>
      <c r="F25" s="857"/>
      <c r="G25" s="858"/>
      <c r="H25" s="440"/>
      <c r="I25" s="440"/>
      <c r="J25" s="442"/>
      <c r="K25" s="442"/>
      <c r="L25" s="443"/>
      <c r="M25" s="443"/>
      <c r="N25" s="443"/>
      <c r="O25" s="443"/>
      <c r="P25" s="443"/>
      <c r="Q25" s="443"/>
      <c r="R25" s="443"/>
      <c r="S25" s="443"/>
      <c r="T25" s="443"/>
      <c r="U25" s="443"/>
      <c r="V25" s="444"/>
      <c r="W25" s="445"/>
      <c r="X25" s="446"/>
      <c r="Y25" s="446"/>
      <c r="Z25" s="446"/>
      <c r="AA25" s="446"/>
      <c r="AB25" s="446"/>
      <c r="AC25" s="446"/>
      <c r="AD25" s="446"/>
      <c r="AE25" s="446"/>
      <c r="AF25" s="446"/>
      <c r="AG25" s="446"/>
      <c r="AH25" s="447"/>
      <c r="AI25" s="838"/>
      <c r="AJ25" s="839"/>
      <c r="AK25" s="839"/>
      <c r="AL25" s="839"/>
      <c r="AM25" s="839"/>
      <c r="AN25" s="839"/>
      <c r="AO25" s="839"/>
      <c r="AP25" s="839"/>
      <c r="AQ25" s="839"/>
      <c r="AR25" s="840"/>
      <c r="AS25" s="841"/>
      <c r="AT25" s="841"/>
      <c r="AU25" s="841"/>
      <c r="AV25" s="842"/>
      <c r="AW25" s="843"/>
      <c r="AX25" s="843"/>
      <c r="AY25" s="844"/>
      <c r="AZ25" s="845"/>
      <c r="BA25" s="846"/>
      <c r="BB25" s="846"/>
      <c r="BC25" s="847"/>
      <c r="BD25" s="842"/>
      <c r="BE25" s="843"/>
      <c r="BF25" s="843"/>
      <c r="BG25" s="844"/>
      <c r="BH25" s="848"/>
      <c r="BI25" s="849"/>
      <c r="BJ25" s="849"/>
      <c r="BK25" s="850"/>
      <c r="BL25" s="848"/>
      <c r="BM25" s="849"/>
      <c r="BN25" s="849"/>
      <c r="BO25" s="850"/>
      <c r="BP25" s="842"/>
      <c r="BQ25" s="843"/>
      <c r="BR25" s="843"/>
      <c r="BS25" s="844"/>
      <c r="BT25" s="851"/>
      <c r="BU25" s="852"/>
      <c r="BV25" s="853"/>
      <c r="BW25" s="433"/>
      <c r="BX25" s="430"/>
    </row>
    <row r="26" spans="2:76" s="25" customFormat="1">
      <c r="B26" s="431"/>
      <c r="C26" s="440"/>
      <c r="D26" s="857"/>
      <c r="E26" s="858"/>
      <c r="F26" s="857"/>
      <c r="G26" s="858"/>
      <c r="H26" s="441"/>
      <c r="I26" s="441"/>
      <c r="J26" s="456"/>
      <c r="K26" s="456"/>
      <c r="L26" s="137"/>
      <c r="M26" s="137"/>
      <c r="N26" s="446"/>
      <c r="O26" s="446"/>
      <c r="P26" s="446"/>
      <c r="Q26" s="446"/>
      <c r="R26" s="446"/>
      <c r="S26" s="446"/>
      <c r="T26" s="446"/>
      <c r="U26" s="446"/>
      <c r="V26" s="447"/>
      <c r="W26" s="136"/>
      <c r="X26" s="446"/>
      <c r="Y26" s="446"/>
      <c r="Z26" s="446"/>
      <c r="AA26" s="446"/>
      <c r="AB26" s="446"/>
      <c r="AC26" s="446"/>
      <c r="AD26" s="446"/>
      <c r="AE26" s="446"/>
      <c r="AF26" s="446"/>
      <c r="AG26" s="446"/>
      <c r="AH26" s="447"/>
      <c r="AI26" s="876"/>
      <c r="AJ26" s="877"/>
      <c r="AK26" s="877"/>
      <c r="AL26" s="877"/>
      <c r="AM26" s="877"/>
      <c r="AN26" s="877"/>
      <c r="AO26" s="877"/>
      <c r="AP26" s="877"/>
      <c r="AQ26" s="877"/>
      <c r="AR26" s="878"/>
      <c r="AS26" s="841"/>
      <c r="AT26" s="841"/>
      <c r="AU26" s="841"/>
      <c r="AV26" s="842"/>
      <c r="AW26" s="843"/>
      <c r="AX26" s="843"/>
      <c r="AY26" s="844"/>
      <c r="AZ26" s="845"/>
      <c r="BA26" s="846"/>
      <c r="BB26" s="846"/>
      <c r="BC26" s="847"/>
      <c r="BD26" s="842"/>
      <c r="BE26" s="843"/>
      <c r="BF26" s="843"/>
      <c r="BG26" s="844"/>
      <c r="BH26" s="848"/>
      <c r="BI26" s="849"/>
      <c r="BJ26" s="849"/>
      <c r="BK26" s="850"/>
      <c r="BL26" s="848"/>
      <c r="BM26" s="849"/>
      <c r="BN26" s="849"/>
      <c r="BO26" s="850"/>
      <c r="BP26" s="842"/>
      <c r="BQ26" s="843"/>
      <c r="BR26" s="843"/>
      <c r="BS26" s="844"/>
      <c r="BT26" s="854"/>
      <c r="BU26" s="855"/>
      <c r="BV26" s="856"/>
      <c r="BW26" s="433"/>
      <c r="BX26" s="430"/>
    </row>
    <row r="27" spans="2:76" s="25" customFormat="1">
      <c r="B27" s="431"/>
      <c r="C27" s="440"/>
      <c r="D27" s="857"/>
      <c r="E27" s="858"/>
      <c r="F27" s="857"/>
      <c r="G27" s="858"/>
      <c r="H27" s="441"/>
      <c r="I27" s="441"/>
      <c r="J27" s="456"/>
      <c r="K27" s="456"/>
      <c r="L27" s="137"/>
      <c r="M27" s="137"/>
      <c r="N27" s="446"/>
      <c r="O27" s="446"/>
      <c r="P27" s="446"/>
      <c r="Q27" s="446"/>
      <c r="R27" s="446"/>
      <c r="S27" s="446"/>
      <c r="T27" s="446"/>
      <c r="U27" s="446"/>
      <c r="V27" s="447"/>
      <c r="W27" s="136"/>
      <c r="X27" s="446"/>
      <c r="Y27" s="446"/>
      <c r="Z27" s="446"/>
      <c r="AA27" s="446"/>
      <c r="AB27" s="446"/>
      <c r="AC27" s="446"/>
      <c r="AD27" s="446"/>
      <c r="AE27" s="446"/>
      <c r="AF27" s="446"/>
      <c r="AG27" s="446"/>
      <c r="AH27" s="447"/>
      <c r="AI27" s="457"/>
      <c r="AJ27" s="454"/>
      <c r="AK27" s="454"/>
      <c r="AL27" s="454"/>
      <c r="AM27" s="454"/>
      <c r="AN27" s="454"/>
      <c r="AO27" s="454"/>
      <c r="AP27" s="454"/>
      <c r="AQ27" s="454"/>
      <c r="AR27" s="455"/>
      <c r="AS27" s="841"/>
      <c r="AT27" s="841"/>
      <c r="AU27" s="841"/>
      <c r="AV27" s="842"/>
      <c r="AW27" s="843"/>
      <c r="AX27" s="843"/>
      <c r="AY27" s="844"/>
      <c r="AZ27" s="845"/>
      <c r="BA27" s="846"/>
      <c r="BB27" s="846"/>
      <c r="BC27" s="847"/>
      <c r="BD27" s="842"/>
      <c r="BE27" s="843"/>
      <c r="BF27" s="843"/>
      <c r="BG27" s="844"/>
      <c r="BH27" s="848"/>
      <c r="BI27" s="849"/>
      <c r="BJ27" s="849"/>
      <c r="BK27" s="850"/>
      <c r="BL27" s="848"/>
      <c r="BM27" s="849"/>
      <c r="BN27" s="849"/>
      <c r="BO27" s="850"/>
      <c r="BP27" s="842"/>
      <c r="BQ27" s="843"/>
      <c r="BR27" s="843"/>
      <c r="BS27" s="844"/>
      <c r="BT27" s="854"/>
      <c r="BU27" s="855"/>
      <c r="BV27" s="856"/>
      <c r="BW27" s="433"/>
      <c r="BX27" s="430"/>
    </row>
    <row r="28" spans="2:76" s="25" customFormat="1">
      <c r="B28" s="431"/>
      <c r="C28" s="440"/>
      <c r="D28" s="842"/>
      <c r="E28" s="844"/>
      <c r="F28" s="842"/>
      <c r="G28" s="844"/>
      <c r="H28" s="441"/>
      <c r="I28" s="441"/>
      <c r="J28" s="456"/>
      <c r="K28" s="456"/>
      <c r="L28" s="137"/>
      <c r="M28" s="137"/>
      <c r="N28" s="446"/>
      <c r="O28" s="446"/>
      <c r="P28" s="446"/>
      <c r="Q28" s="446"/>
      <c r="R28" s="446"/>
      <c r="S28" s="446"/>
      <c r="T28" s="446"/>
      <c r="U28" s="446"/>
      <c r="V28" s="447"/>
      <c r="W28" s="136"/>
      <c r="X28" s="446"/>
      <c r="Y28" s="446"/>
      <c r="Z28" s="446"/>
      <c r="AA28" s="446"/>
      <c r="AB28" s="446"/>
      <c r="AC28" s="446"/>
      <c r="AD28" s="446"/>
      <c r="AE28" s="446"/>
      <c r="AF28" s="446"/>
      <c r="AG28" s="446"/>
      <c r="AH28" s="447"/>
      <c r="AI28" s="838"/>
      <c r="AJ28" s="839"/>
      <c r="AK28" s="839"/>
      <c r="AL28" s="839"/>
      <c r="AM28" s="839"/>
      <c r="AN28" s="839"/>
      <c r="AO28" s="839"/>
      <c r="AP28" s="839"/>
      <c r="AQ28" s="839"/>
      <c r="AR28" s="840"/>
      <c r="AS28" s="841"/>
      <c r="AT28" s="841"/>
      <c r="AU28" s="841"/>
      <c r="AV28" s="842"/>
      <c r="AW28" s="843"/>
      <c r="AX28" s="843"/>
      <c r="AY28" s="844"/>
      <c r="AZ28" s="845"/>
      <c r="BA28" s="846"/>
      <c r="BB28" s="846"/>
      <c r="BC28" s="847"/>
      <c r="BD28" s="842"/>
      <c r="BE28" s="843"/>
      <c r="BF28" s="843"/>
      <c r="BG28" s="844"/>
      <c r="BH28" s="848"/>
      <c r="BI28" s="849"/>
      <c r="BJ28" s="849"/>
      <c r="BK28" s="850"/>
      <c r="BL28" s="848"/>
      <c r="BM28" s="849"/>
      <c r="BN28" s="849"/>
      <c r="BO28" s="850"/>
      <c r="BP28" s="842"/>
      <c r="BQ28" s="843"/>
      <c r="BR28" s="843"/>
      <c r="BS28" s="844"/>
      <c r="BT28" s="854"/>
      <c r="BU28" s="855"/>
      <c r="BV28" s="856"/>
      <c r="BW28" s="433"/>
      <c r="BX28" s="430"/>
    </row>
    <row r="29" spans="2:76" s="25" customFormat="1">
      <c r="B29" s="431"/>
      <c r="C29" s="440"/>
      <c r="D29" s="842"/>
      <c r="E29" s="844"/>
      <c r="F29" s="842"/>
      <c r="G29" s="844"/>
      <c r="H29" s="441"/>
      <c r="I29" s="441"/>
      <c r="J29" s="456"/>
      <c r="K29" s="456"/>
      <c r="L29" s="137"/>
      <c r="M29" s="137"/>
      <c r="N29" s="446"/>
      <c r="O29" s="446"/>
      <c r="P29" s="446"/>
      <c r="Q29" s="446"/>
      <c r="R29" s="446"/>
      <c r="S29" s="446"/>
      <c r="T29" s="446"/>
      <c r="U29" s="446"/>
      <c r="V29" s="447"/>
      <c r="W29" s="136"/>
      <c r="X29" s="446"/>
      <c r="Y29" s="446"/>
      <c r="Z29" s="446"/>
      <c r="AA29" s="446"/>
      <c r="AB29" s="446"/>
      <c r="AC29" s="446"/>
      <c r="AD29" s="446"/>
      <c r="AE29" s="446"/>
      <c r="AF29" s="446"/>
      <c r="AG29" s="446"/>
      <c r="AH29" s="447"/>
      <c r="AI29" s="873"/>
      <c r="AJ29" s="874"/>
      <c r="AK29" s="874"/>
      <c r="AL29" s="874"/>
      <c r="AM29" s="874"/>
      <c r="AN29" s="874"/>
      <c r="AO29" s="874"/>
      <c r="AP29" s="874"/>
      <c r="AQ29" s="874"/>
      <c r="AR29" s="875"/>
      <c r="AS29" s="841"/>
      <c r="AT29" s="841"/>
      <c r="AU29" s="841"/>
      <c r="AV29" s="842"/>
      <c r="AW29" s="843"/>
      <c r="AX29" s="843"/>
      <c r="AY29" s="844"/>
      <c r="AZ29" s="845"/>
      <c r="BA29" s="846"/>
      <c r="BB29" s="846"/>
      <c r="BC29" s="847"/>
      <c r="BD29" s="842"/>
      <c r="BE29" s="843"/>
      <c r="BF29" s="843"/>
      <c r="BG29" s="844"/>
      <c r="BH29" s="848"/>
      <c r="BI29" s="849"/>
      <c r="BJ29" s="849"/>
      <c r="BK29" s="850"/>
      <c r="BL29" s="848"/>
      <c r="BM29" s="849"/>
      <c r="BN29" s="849"/>
      <c r="BO29" s="850"/>
      <c r="BP29" s="842"/>
      <c r="BQ29" s="843"/>
      <c r="BR29" s="843"/>
      <c r="BS29" s="844"/>
      <c r="BT29" s="854"/>
      <c r="BU29" s="855"/>
      <c r="BV29" s="856"/>
      <c r="BW29" s="433"/>
      <c r="BX29" s="430"/>
    </row>
    <row r="30" spans="2:76" s="25" customFormat="1">
      <c r="B30" s="431"/>
      <c r="C30" s="440"/>
      <c r="D30" s="842"/>
      <c r="E30" s="844"/>
      <c r="F30" s="842"/>
      <c r="G30" s="844"/>
      <c r="H30" s="441"/>
      <c r="I30" s="441"/>
      <c r="J30" s="456"/>
      <c r="K30" s="456"/>
      <c r="L30" s="137"/>
      <c r="M30" s="137"/>
      <c r="N30" s="446"/>
      <c r="O30" s="446"/>
      <c r="P30" s="446"/>
      <c r="Q30" s="446"/>
      <c r="R30" s="446"/>
      <c r="S30" s="446"/>
      <c r="T30" s="446"/>
      <c r="U30" s="446"/>
      <c r="V30" s="447"/>
      <c r="W30" s="136"/>
      <c r="X30" s="446"/>
      <c r="Y30" s="446"/>
      <c r="Z30" s="446"/>
      <c r="AA30" s="446"/>
      <c r="AB30" s="446"/>
      <c r="AC30" s="446"/>
      <c r="AD30" s="446"/>
      <c r="AE30" s="446"/>
      <c r="AF30" s="446"/>
      <c r="AG30" s="446"/>
      <c r="AH30" s="447"/>
      <c r="AI30" s="458"/>
      <c r="AJ30" s="446"/>
      <c r="AK30" s="446"/>
      <c r="AL30" s="446"/>
      <c r="AM30" s="446"/>
      <c r="AN30" s="446"/>
      <c r="AO30" s="446"/>
      <c r="AP30" s="446"/>
      <c r="AQ30" s="446"/>
      <c r="AR30" s="447"/>
      <c r="AS30" s="841"/>
      <c r="AT30" s="841"/>
      <c r="AU30" s="841"/>
      <c r="AV30" s="842"/>
      <c r="AW30" s="843"/>
      <c r="AX30" s="843"/>
      <c r="AY30" s="844"/>
      <c r="AZ30" s="845"/>
      <c r="BA30" s="846"/>
      <c r="BB30" s="846"/>
      <c r="BC30" s="847"/>
      <c r="BD30" s="842"/>
      <c r="BE30" s="843"/>
      <c r="BF30" s="843"/>
      <c r="BG30" s="844"/>
      <c r="BH30" s="848"/>
      <c r="BI30" s="849"/>
      <c r="BJ30" s="849"/>
      <c r="BK30" s="850"/>
      <c r="BL30" s="848"/>
      <c r="BM30" s="849"/>
      <c r="BN30" s="849"/>
      <c r="BO30" s="850"/>
      <c r="BP30" s="842"/>
      <c r="BQ30" s="843"/>
      <c r="BR30" s="843"/>
      <c r="BS30" s="844"/>
      <c r="BT30" s="854"/>
      <c r="BU30" s="855"/>
      <c r="BV30" s="856"/>
      <c r="BW30" s="433"/>
      <c r="BX30" s="430"/>
    </row>
    <row r="31" spans="2:76" s="25" customFormat="1">
      <c r="B31" s="431"/>
      <c r="C31" s="440"/>
      <c r="D31" s="842"/>
      <c r="E31" s="844"/>
      <c r="F31" s="842"/>
      <c r="G31" s="844"/>
      <c r="H31" s="441"/>
      <c r="I31" s="441"/>
      <c r="J31" s="456"/>
      <c r="K31" s="456"/>
      <c r="L31" s="137"/>
      <c r="M31" s="137"/>
      <c r="N31" s="446"/>
      <c r="O31" s="446"/>
      <c r="P31" s="446"/>
      <c r="Q31" s="446"/>
      <c r="R31" s="446"/>
      <c r="S31" s="446"/>
      <c r="T31" s="446"/>
      <c r="U31" s="446"/>
      <c r="V31" s="447"/>
      <c r="W31" s="136"/>
      <c r="X31" s="446"/>
      <c r="Y31" s="446"/>
      <c r="Z31" s="446"/>
      <c r="AA31" s="446"/>
      <c r="AB31" s="446"/>
      <c r="AC31" s="446"/>
      <c r="AD31" s="446"/>
      <c r="AE31" s="446"/>
      <c r="AF31" s="446"/>
      <c r="AG31" s="446"/>
      <c r="AH31" s="447"/>
      <c r="AI31" s="838"/>
      <c r="AJ31" s="839"/>
      <c r="AK31" s="839"/>
      <c r="AL31" s="839"/>
      <c r="AM31" s="839"/>
      <c r="AN31" s="839"/>
      <c r="AO31" s="839"/>
      <c r="AP31" s="839"/>
      <c r="AQ31" s="839"/>
      <c r="AR31" s="840"/>
      <c r="AS31" s="841"/>
      <c r="AT31" s="841"/>
      <c r="AU31" s="841"/>
      <c r="AV31" s="842"/>
      <c r="AW31" s="843"/>
      <c r="AX31" s="843"/>
      <c r="AY31" s="844"/>
      <c r="AZ31" s="845"/>
      <c r="BA31" s="846"/>
      <c r="BB31" s="846"/>
      <c r="BC31" s="847"/>
      <c r="BD31" s="842"/>
      <c r="BE31" s="843"/>
      <c r="BF31" s="843"/>
      <c r="BG31" s="844"/>
      <c r="BH31" s="848"/>
      <c r="BI31" s="849"/>
      <c r="BJ31" s="849"/>
      <c r="BK31" s="850"/>
      <c r="BL31" s="848"/>
      <c r="BM31" s="849"/>
      <c r="BN31" s="849"/>
      <c r="BO31" s="850"/>
      <c r="BP31" s="842"/>
      <c r="BQ31" s="843"/>
      <c r="BR31" s="843"/>
      <c r="BS31" s="844"/>
      <c r="BT31" s="854"/>
      <c r="BU31" s="855"/>
      <c r="BV31" s="856"/>
      <c r="BW31" s="433"/>
      <c r="BX31" s="430"/>
    </row>
    <row r="32" spans="2:76" s="25" customFormat="1">
      <c r="B32" s="431"/>
      <c r="C32" s="440"/>
      <c r="D32" s="842"/>
      <c r="E32" s="844"/>
      <c r="F32" s="842"/>
      <c r="G32" s="844"/>
      <c r="H32" s="441"/>
      <c r="I32" s="441"/>
      <c r="J32" s="456"/>
      <c r="K32" s="456"/>
      <c r="L32" s="137"/>
      <c r="M32" s="137"/>
      <c r="N32" s="446"/>
      <c r="O32" s="446"/>
      <c r="P32" s="446"/>
      <c r="Q32" s="446"/>
      <c r="R32" s="446"/>
      <c r="S32" s="446"/>
      <c r="T32" s="446"/>
      <c r="U32" s="446"/>
      <c r="V32" s="447"/>
      <c r="W32" s="136"/>
      <c r="X32" s="446"/>
      <c r="Y32" s="446"/>
      <c r="Z32" s="446"/>
      <c r="AA32" s="446"/>
      <c r="AB32" s="446"/>
      <c r="AC32" s="446"/>
      <c r="AD32" s="446"/>
      <c r="AE32" s="446"/>
      <c r="AF32" s="446"/>
      <c r="AG32" s="446"/>
      <c r="AH32" s="447"/>
      <c r="AI32" s="838"/>
      <c r="AJ32" s="839"/>
      <c r="AK32" s="839"/>
      <c r="AL32" s="839"/>
      <c r="AM32" s="839"/>
      <c r="AN32" s="839"/>
      <c r="AO32" s="839"/>
      <c r="AP32" s="839"/>
      <c r="AQ32" s="839"/>
      <c r="AR32" s="840"/>
      <c r="AS32" s="841"/>
      <c r="AT32" s="841"/>
      <c r="AU32" s="841"/>
      <c r="AV32" s="842"/>
      <c r="AW32" s="843"/>
      <c r="AX32" s="843"/>
      <c r="AY32" s="844"/>
      <c r="AZ32" s="845"/>
      <c r="BA32" s="846"/>
      <c r="BB32" s="846"/>
      <c r="BC32" s="847"/>
      <c r="BD32" s="842"/>
      <c r="BE32" s="843"/>
      <c r="BF32" s="843"/>
      <c r="BG32" s="844"/>
      <c r="BH32" s="848"/>
      <c r="BI32" s="849"/>
      <c r="BJ32" s="849"/>
      <c r="BK32" s="850"/>
      <c r="BL32" s="848"/>
      <c r="BM32" s="849"/>
      <c r="BN32" s="849"/>
      <c r="BO32" s="850"/>
      <c r="BP32" s="842"/>
      <c r="BQ32" s="843"/>
      <c r="BR32" s="843"/>
      <c r="BS32" s="844"/>
      <c r="BT32" s="865"/>
      <c r="BU32" s="866"/>
      <c r="BV32" s="867"/>
      <c r="BW32" s="433"/>
      <c r="BX32" s="430"/>
    </row>
    <row r="33" spans="2:76" s="25" customFormat="1">
      <c r="B33" s="431"/>
      <c r="C33" s="440"/>
      <c r="D33" s="857"/>
      <c r="E33" s="858"/>
      <c r="F33" s="857"/>
      <c r="G33" s="858"/>
      <c r="H33" s="441"/>
      <c r="I33" s="441"/>
      <c r="J33" s="456"/>
      <c r="K33" s="456"/>
      <c r="L33" s="137"/>
      <c r="M33" s="137"/>
      <c r="N33" s="446"/>
      <c r="O33" s="446"/>
      <c r="P33" s="446"/>
      <c r="Q33" s="446"/>
      <c r="R33" s="446"/>
      <c r="S33" s="446"/>
      <c r="T33" s="446"/>
      <c r="U33" s="446"/>
      <c r="V33" s="447"/>
      <c r="W33" s="136"/>
      <c r="X33" s="446"/>
      <c r="Y33" s="446"/>
      <c r="Z33" s="446"/>
      <c r="AA33" s="446"/>
      <c r="AB33" s="446"/>
      <c r="AC33" s="446"/>
      <c r="AD33" s="446"/>
      <c r="AE33" s="446"/>
      <c r="AF33" s="446"/>
      <c r="AG33" s="446"/>
      <c r="AH33" s="447"/>
      <c r="AI33" s="859"/>
      <c r="AJ33" s="860"/>
      <c r="AK33" s="860"/>
      <c r="AL33" s="860"/>
      <c r="AM33" s="860"/>
      <c r="AN33" s="860"/>
      <c r="AO33" s="860"/>
      <c r="AP33" s="860"/>
      <c r="AQ33" s="860"/>
      <c r="AR33" s="861"/>
      <c r="AS33" s="841"/>
      <c r="AT33" s="841"/>
      <c r="AU33" s="841"/>
      <c r="AV33" s="842"/>
      <c r="AW33" s="843"/>
      <c r="AX33" s="843"/>
      <c r="AY33" s="844"/>
      <c r="AZ33" s="871"/>
      <c r="BA33" s="872"/>
      <c r="BB33" s="846"/>
      <c r="BC33" s="847"/>
      <c r="BD33" s="842"/>
      <c r="BE33" s="843"/>
      <c r="BF33" s="843"/>
      <c r="BG33" s="844"/>
      <c r="BH33" s="848"/>
      <c r="BI33" s="849"/>
      <c r="BJ33" s="849"/>
      <c r="BK33" s="850"/>
      <c r="BL33" s="848"/>
      <c r="BM33" s="849"/>
      <c r="BN33" s="849"/>
      <c r="BO33" s="850"/>
      <c r="BP33" s="842"/>
      <c r="BQ33" s="843"/>
      <c r="BR33" s="843"/>
      <c r="BS33" s="844"/>
      <c r="BT33" s="865"/>
      <c r="BU33" s="866"/>
      <c r="BV33" s="867"/>
      <c r="BW33" s="433"/>
      <c r="BX33" s="430"/>
    </row>
    <row r="34" spans="2:76" s="25" customFormat="1">
      <c r="B34" s="431"/>
      <c r="C34" s="440"/>
      <c r="D34" s="857"/>
      <c r="E34" s="858"/>
      <c r="F34" s="857"/>
      <c r="G34" s="858"/>
      <c r="H34" s="441"/>
      <c r="I34" s="441"/>
      <c r="J34" s="456"/>
      <c r="K34" s="456"/>
      <c r="L34" s="135"/>
      <c r="M34" s="135"/>
      <c r="N34" s="446"/>
      <c r="O34" s="446"/>
      <c r="P34" s="446"/>
      <c r="Q34" s="446"/>
      <c r="R34" s="446"/>
      <c r="S34" s="446"/>
      <c r="T34" s="446"/>
      <c r="U34" s="446"/>
      <c r="V34" s="447"/>
      <c r="W34" s="134"/>
      <c r="X34" s="446"/>
      <c r="Y34" s="446"/>
      <c r="Z34" s="446"/>
      <c r="AA34" s="446"/>
      <c r="AB34" s="446"/>
      <c r="AC34" s="446"/>
      <c r="AD34" s="446"/>
      <c r="AE34" s="446"/>
      <c r="AF34" s="446"/>
      <c r="AG34" s="446"/>
      <c r="AH34" s="447"/>
      <c r="AI34" s="859"/>
      <c r="AJ34" s="860"/>
      <c r="AK34" s="860"/>
      <c r="AL34" s="860"/>
      <c r="AM34" s="860"/>
      <c r="AN34" s="860"/>
      <c r="AO34" s="860"/>
      <c r="AP34" s="860"/>
      <c r="AQ34" s="860"/>
      <c r="AR34" s="861"/>
      <c r="AS34" s="841"/>
      <c r="AT34" s="841"/>
      <c r="AU34" s="841"/>
      <c r="AV34" s="842"/>
      <c r="AW34" s="843"/>
      <c r="AX34" s="843"/>
      <c r="AY34" s="844"/>
      <c r="AZ34" s="845"/>
      <c r="BA34" s="846"/>
      <c r="BB34" s="846"/>
      <c r="BC34" s="847"/>
      <c r="BD34" s="842"/>
      <c r="BE34" s="843"/>
      <c r="BF34" s="843"/>
      <c r="BG34" s="844"/>
      <c r="BH34" s="848"/>
      <c r="BI34" s="849"/>
      <c r="BJ34" s="849"/>
      <c r="BK34" s="850"/>
      <c r="BL34" s="848"/>
      <c r="BM34" s="849"/>
      <c r="BN34" s="849"/>
      <c r="BO34" s="850"/>
      <c r="BP34" s="842"/>
      <c r="BQ34" s="843"/>
      <c r="BR34" s="843"/>
      <c r="BS34" s="844"/>
      <c r="BT34" s="854"/>
      <c r="BU34" s="855"/>
      <c r="BV34" s="856"/>
      <c r="BW34" s="433"/>
      <c r="BX34" s="430"/>
    </row>
    <row r="35" spans="2:76" s="25" customFormat="1">
      <c r="B35" s="431"/>
      <c r="C35" s="440"/>
      <c r="D35" s="857"/>
      <c r="E35" s="858"/>
      <c r="F35" s="857"/>
      <c r="G35" s="858"/>
      <c r="H35" s="441"/>
      <c r="I35" s="441"/>
      <c r="J35" s="456"/>
      <c r="K35" s="456"/>
      <c r="L35" s="137"/>
      <c r="M35" s="137"/>
      <c r="N35" s="446"/>
      <c r="O35" s="446"/>
      <c r="P35" s="446"/>
      <c r="Q35" s="446"/>
      <c r="R35" s="446"/>
      <c r="S35" s="446"/>
      <c r="T35" s="446"/>
      <c r="U35" s="446"/>
      <c r="V35" s="447"/>
      <c r="W35" s="136"/>
      <c r="X35" s="450"/>
      <c r="Y35" s="450"/>
      <c r="Z35" s="450"/>
      <c r="AA35" s="450"/>
      <c r="AB35" s="450"/>
      <c r="AC35" s="450"/>
      <c r="AD35" s="450"/>
      <c r="AE35" s="450"/>
      <c r="AF35" s="450"/>
      <c r="AG35" s="450"/>
      <c r="AH35" s="451"/>
      <c r="AI35" s="859"/>
      <c r="AJ35" s="860"/>
      <c r="AK35" s="860"/>
      <c r="AL35" s="860"/>
      <c r="AM35" s="860"/>
      <c r="AN35" s="860"/>
      <c r="AO35" s="860"/>
      <c r="AP35" s="860"/>
      <c r="AQ35" s="860"/>
      <c r="AR35" s="861"/>
      <c r="AS35" s="841"/>
      <c r="AT35" s="841"/>
      <c r="AU35" s="841"/>
      <c r="AV35" s="842"/>
      <c r="AW35" s="843"/>
      <c r="AX35" s="843"/>
      <c r="AY35" s="844"/>
      <c r="AZ35" s="845"/>
      <c r="BA35" s="846"/>
      <c r="BB35" s="846"/>
      <c r="BC35" s="847"/>
      <c r="BD35" s="842"/>
      <c r="BE35" s="843"/>
      <c r="BF35" s="843"/>
      <c r="BG35" s="844"/>
      <c r="BH35" s="848"/>
      <c r="BI35" s="849"/>
      <c r="BJ35" s="849"/>
      <c r="BK35" s="850"/>
      <c r="BL35" s="848"/>
      <c r="BM35" s="849"/>
      <c r="BN35" s="849"/>
      <c r="BO35" s="850"/>
      <c r="BP35" s="842"/>
      <c r="BQ35" s="843"/>
      <c r="BR35" s="843"/>
      <c r="BS35" s="844"/>
      <c r="BT35" s="854"/>
      <c r="BU35" s="855"/>
      <c r="BV35" s="856"/>
      <c r="BW35" s="433"/>
      <c r="BX35" s="430"/>
    </row>
    <row r="36" spans="2:76" s="25" customFormat="1">
      <c r="B36" s="431"/>
      <c r="C36" s="440"/>
      <c r="D36" s="857"/>
      <c r="E36" s="858"/>
      <c r="F36" s="857"/>
      <c r="G36" s="858"/>
      <c r="H36" s="441"/>
      <c r="I36" s="441"/>
      <c r="J36" s="456"/>
      <c r="K36" s="456"/>
      <c r="L36" s="137"/>
      <c r="M36" s="137"/>
      <c r="N36" s="446"/>
      <c r="O36" s="446"/>
      <c r="P36" s="446"/>
      <c r="Q36" s="446"/>
      <c r="R36" s="446"/>
      <c r="S36" s="446"/>
      <c r="T36" s="446"/>
      <c r="U36" s="446"/>
      <c r="V36" s="447"/>
      <c r="W36" s="136"/>
      <c r="X36" s="450"/>
      <c r="Y36" s="450"/>
      <c r="Z36" s="450"/>
      <c r="AA36" s="450"/>
      <c r="AB36" s="450"/>
      <c r="AC36" s="450"/>
      <c r="AD36" s="450"/>
      <c r="AE36" s="450"/>
      <c r="AF36" s="450"/>
      <c r="AG36" s="450"/>
      <c r="AH36" s="451"/>
      <c r="AI36" s="859"/>
      <c r="AJ36" s="860"/>
      <c r="AK36" s="860"/>
      <c r="AL36" s="860"/>
      <c r="AM36" s="860"/>
      <c r="AN36" s="860"/>
      <c r="AO36" s="860"/>
      <c r="AP36" s="860"/>
      <c r="AQ36" s="860"/>
      <c r="AR36" s="861"/>
      <c r="AS36" s="841"/>
      <c r="AT36" s="841"/>
      <c r="AU36" s="841"/>
      <c r="AV36" s="842"/>
      <c r="AW36" s="843"/>
      <c r="AX36" s="843"/>
      <c r="AY36" s="844"/>
      <c r="AZ36" s="845"/>
      <c r="BA36" s="846"/>
      <c r="BB36" s="846"/>
      <c r="BC36" s="847"/>
      <c r="BD36" s="842"/>
      <c r="BE36" s="843"/>
      <c r="BF36" s="843"/>
      <c r="BG36" s="844"/>
      <c r="BH36" s="848"/>
      <c r="BI36" s="849"/>
      <c r="BJ36" s="849"/>
      <c r="BK36" s="850"/>
      <c r="BL36" s="848"/>
      <c r="BM36" s="849"/>
      <c r="BN36" s="849"/>
      <c r="BO36" s="850"/>
      <c r="BP36" s="842"/>
      <c r="BQ36" s="843"/>
      <c r="BR36" s="843"/>
      <c r="BS36" s="844"/>
      <c r="BT36" s="854"/>
      <c r="BU36" s="855"/>
      <c r="BV36" s="856"/>
      <c r="BW36" s="433"/>
      <c r="BX36" s="430"/>
    </row>
    <row r="37" spans="2:76" s="25" customFormat="1">
      <c r="B37" s="431"/>
      <c r="C37" s="440"/>
      <c r="D37" s="857"/>
      <c r="E37" s="858"/>
      <c r="F37" s="857"/>
      <c r="G37" s="858"/>
      <c r="H37" s="441"/>
      <c r="I37" s="441"/>
      <c r="J37" s="456"/>
      <c r="K37" s="456"/>
      <c r="L37" s="137"/>
      <c r="M37" s="137"/>
      <c r="N37" s="446"/>
      <c r="O37" s="446"/>
      <c r="P37" s="446"/>
      <c r="Q37" s="446"/>
      <c r="R37" s="446"/>
      <c r="S37" s="446"/>
      <c r="T37" s="446"/>
      <c r="U37" s="446"/>
      <c r="V37" s="447"/>
      <c r="W37" s="136"/>
      <c r="X37" s="446"/>
      <c r="Y37" s="446"/>
      <c r="Z37" s="446"/>
      <c r="AA37" s="446"/>
      <c r="AB37" s="446"/>
      <c r="AC37" s="446"/>
      <c r="AD37" s="446"/>
      <c r="AE37" s="446"/>
      <c r="AF37" s="446"/>
      <c r="AG37" s="446"/>
      <c r="AH37" s="447"/>
      <c r="AI37" s="859"/>
      <c r="AJ37" s="860"/>
      <c r="AK37" s="860"/>
      <c r="AL37" s="860"/>
      <c r="AM37" s="860"/>
      <c r="AN37" s="860"/>
      <c r="AO37" s="860"/>
      <c r="AP37" s="860"/>
      <c r="AQ37" s="860"/>
      <c r="AR37" s="861"/>
      <c r="AS37" s="841"/>
      <c r="AT37" s="841"/>
      <c r="AU37" s="841"/>
      <c r="AV37" s="842"/>
      <c r="AW37" s="843"/>
      <c r="AX37" s="843"/>
      <c r="AY37" s="844"/>
      <c r="AZ37" s="845"/>
      <c r="BA37" s="846"/>
      <c r="BB37" s="846"/>
      <c r="BC37" s="847"/>
      <c r="BD37" s="842"/>
      <c r="BE37" s="843"/>
      <c r="BF37" s="843"/>
      <c r="BG37" s="844"/>
      <c r="BH37" s="848"/>
      <c r="BI37" s="849"/>
      <c r="BJ37" s="849"/>
      <c r="BK37" s="850"/>
      <c r="BL37" s="848"/>
      <c r="BM37" s="849"/>
      <c r="BN37" s="849"/>
      <c r="BO37" s="850"/>
      <c r="BP37" s="842"/>
      <c r="BQ37" s="843"/>
      <c r="BR37" s="843"/>
      <c r="BS37" s="844"/>
      <c r="BT37" s="854"/>
      <c r="BU37" s="855"/>
      <c r="BV37" s="856"/>
      <c r="BW37" s="433"/>
      <c r="BX37" s="430"/>
    </row>
    <row r="38" spans="2:76" s="25" customFormat="1">
      <c r="B38" s="431"/>
      <c r="C38" s="440"/>
      <c r="D38" s="857"/>
      <c r="E38" s="858"/>
      <c r="F38" s="857"/>
      <c r="G38" s="858"/>
      <c r="H38" s="441"/>
      <c r="I38" s="441"/>
      <c r="J38" s="456"/>
      <c r="K38" s="456"/>
      <c r="L38" s="137"/>
      <c r="M38" s="137"/>
      <c r="N38" s="446"/>
      <c r="O38" s="446"/>
      <c r="P38" s="446"/>
      <c r="Q38" s="446"/>
      <c r="R38" s="446"/>
      <c r="S38" s="446"/>
      <c r="T38" s="446"/>
      <c r="U38" s="446"/>
      <c r="V38" s="447"/>
      <c r="W38" s="136"/>
      <c r="X38" s="446"/>
      <c r="Y38" s="446"/>
      <c r="Z38" s="446"/>
      <c r="AA38" s="446"/>
      <c r="AB38" s="446"/>
      <c r="AC38" s="446"/>
      <c r="AD38" s="446"/>
      <c r="AE38" s="446"/>
      <c r="AF38" s="446"/>
      <c r="AG38" s="446"/>
      <c r="AH38" s="447"/>
      <c r="AI38" s="859"/>
      <c r="AJ38" s="860"/>
      <c r="AK38" s="860"/>
      <c r="AL38" s="860"/>
      <c r="AM38" s="860"/>
      <c r="AN38" s="860"/>
      <c r="AO38" s="860"/>
      <c r="AP38" s="860"/>
      <c r="AQ38" s="860"/>
      <c r="AR38" s="861"/>
      <c r="AS38" s="841"/>
      <c r="AT38" s="841"/>
      <c r="AU38" s="841"/>
      <c r="AV38" s="842"/>
      <c r="AW38" s="843"/>
      <c r="AX38" s="843"/>
      <c r="AY38" s="844"/>
      <c r="AZ38" s="845"/>
      <c r="BA38" s="846"/>
      <c r="BB38" s="846"/>
      <c r="BC38" s="847"/>
      <c r="BD38" s="842"/>
      <c r="BE38" s="843"/>
      <c r="BF38" s="843"/>
      <c r="BG38" s="844"/>
      <c r="BH38" s="848"/>
      <c r="BI38" s="849"/>
      <c r="BJ38" s="849"/>
      <c r="BK38" s="850"/>
      <c r="BL38" s="848"/>
      <c r="BM38" s="849"/>
      <c r="BN38" s="849"/>
      <c r="BO38" s="850"/>
      <c r="BP38" s="842"/>
      <c r="BQ38" s="843"/>
      <c r="BR38" s="843"/>
      <c r="BS38" s="844"/>
      <c r="BT38" s="854"/>
      <c r="BU38" s="855"/>
      <c r="BV38" s="856"/>
      <c r="BW38" s="433"/>
      <c r="BX38" s="430"/>
    </row>
    <row r="39" spans="2:76" s="25" customFormat="1">
      <c r="B39" s="431"/>
      <c r="C39" s="440"/>
      <c r="D39" s="857"/>
      <c r="E39" s="858"/>
      <c r="F39" s="857"/>
      <c r="G39" s="858"/>
      <c r="H39" s="441"/>
      <c r="I39" s="441"/>
      <c r="J39" s="456"/>
      <c r="K39" s="456"/>
      <c r="L39" s="137"/>
      <c r="M39" s="137"/>
      <c r="N39" s="446"/>
      <c r="O39" s="446"/>
      <c r="P39" s="446"/>
      <c r="Q39" s="446"/>
      <c r="R39" s="446"/>
      <c r="S39" s="446"/>
      <c r="T39" s="446"/>
      <c r="U39" s="446"/>
      <c r="V39" s="447"/>
      <c r="W39" s="136"/>
      <c r="X39" s="446"/>
      <c r="Y39" s="446"/>
      <c r="Z39" s="446"/>
      <c r="AA39" s="446"/>
      <c r="AB39" s="446"/>
      <c r="AC39" s="446"/>
      <c r="AD39" s="446"/>
      <c r="AE39" s="446"/>
      <c r="AF39" s="446"/>
      <c r="AG39" s="446"/>
      <c r="AH39" s="447"/>
      <c r="AI39" s="859"/>
      <c r="AJ39" s="860"/>
      <c r="AK39" s="860"/>
      <c r="AL39" s="860"/>
      <c r="AM39" s="860"/>
      <c r="AN39" s="860"/>
      <c r="AO39" s="860"/>
      <c r="AP39" s="860"/>
      <c r="AQ39" s="860"/>
      <c r="AR39" s="861"/>
      <c r="AS39" s="841"/>
      <c r="AT39" s="841"/>
      <c r="AU39" s="841"/>
      <c r="AV39" s="842"/>
      <c r="AW39" s="843"/>
      <c r="AX39" s="843"/>
      <c r="AY39" s="844"/>
      <c r="AZ39" s="845"/>
      <c r="BA39" s="846"/>
      <c r="BB39" s="846"/>
      <c r="BC39" s="847"/>
      <c r="BD39" s="842"/>
      <c r="BE39" s="843"/>
      <c r="BF39" s="843"/>
      <c r="BG39" s="844"/>
      <c r="BH39" s="848"/>
      <c r="BI39" s="849"/>
      <c r="BJ39" s="849"/>
      <c r="BK39" s="850"/>
      <c r="BL39" s="848"/>
      <c r="BM39" s="849"/>
      <c r="BN39" s="849"/>
      <c r="BO39" s="850"/>
      <c r="BP39" s="842"/>
      <c r="BQ39" s="843"/>
      <c r="BR39" s="843"/>
      <c r="BS39" s="844"/>
      <c r="BT39" s="854"/>
      <c r="BU39" s="855"/>
      <c r="BV39" s="856"/>
      <c r="BW39" s="433"/>
      <c r="BX39" s="430"/>
    </row>
    <row r="40" spans="2:76" s="25" customFormat="1">
      <c r="B40" s="431"/>
      <c r="C40" s="440"/>
      <c r="D40" s="857"/>
      <c r="E40" s="858"/>
      <c r="F40" s="857"/>
      <c r="G40" s="858"/>
      <c r="H40" s="441"/>
      <c r="I40" s="441"/>
      <c r="J40" s="456"/>
      <c r="K40" s="456"/>
      <c r="L40" s="135"/>
      <c r="M40" s="135"/>
      <c r="N40" s="446"/>
      <c r="O40" s="446"/>
      <c r="P40" s="446"/>
      <c r="Q40" s="446"/>
      <c r="R40" s="446"/>
      <c r="S40" s="446"/>
      <c r="T40" s="446"/>
      <c r="U40" s="446"/>
      <c r="V40" s="447"/>
      <c r="W40" s="134"/>
      <c r="X40" s="446"/>
      <c r="Y40" s="446"/>
      <c r="Z40" s="446"/>
      <c r="AA40" s="446"/>
      <c r="AB40" s="446"/>
      <c r="AC40" s="446"/>
      <c r="AD40" s="446"/>
      <c r="AE40" s="446"/>
      <c r="AF40" s="446"/>
      <c r="AG40" s="446"/>
      <c r="AH40" s="447"/>
      <c r="AI40" s="859"/>
      <c r="AJ40" s="860"/>
      <c r="AK40" s="860"/>
      <c r="AL40" s="860"/>
      <c r="AM40" s="860"/>
      <c r="AN40" s="860"/>
      <c r="AO40" s="860"/>
      <c r="AP40" s="860"/>
      <c r="AQ40" s="860"/>
      <c r="AR40" s="861"/>
      <c r="AS40" s="841"/>
      <c r="AT40" s="841"/>
      <c r="AU40" s="841"/>
      <c r="AV40" s="842"/>
      <c r="AW40" s="843"/>
      <c r="AX40" s="843"/>
      <c r="AY40" s="844"/>
      <c r="AZ40" s="845"/>
      <c r="BA40" s="846"/>
      <c r="BB40" s="846"/>
      <c r="BC40" s="847"/>
      <c r="BD40" s="842"/>
      <c r="BE40" s="843"/>
      <c r="BF40" s="843"/>
      <c r="BG40" s="844"/>
      <c r="BH40" s="848"/>
      <c r="BI40" s="849"/>
      <c r="BJ40" s="849"/>
      <c r="BK40" s="850"/>
      <c r="BL40" s="848"/>
      <c r="BM40" s="849"/>
      <c r="BN40" s="849"/>
      <c r="BO40" s="850"/>
      <c r="BP40" s="842"/>
      <c r="BQ40" s="843"/>
      <c r="BR40" s="843"/>
      <c r="BS40" s="844"/>
      <c r="BT40" s="854"/>
      <c r="BU40" s="855"/>
      <c r="BV40" s="856"/>
      <c r="BW40" s="433"/>
      <c r="BX40" s="430"/>
    </row>
    <row r="41" spans="2:76" s="25" customFormat="1">
      <c r="B41" s="431"/>
      <c r="C41" s="440"/>
      <c r="D41" s="857"/>
      <c r="E41" s="858"/>
      <c r="F41" s="857"/>
      <c r="G41" s="858"/>
      <c r="H41" s="441"/>
      <c r="I41" s="441"/>
      <c r="J41" s="456"/>
      <c r="K41" s="456"/>
      <c r="L41" s="443"/>
      <c r="M41" s="446"/>
      <c r="N41" s="446"/>
      <c r="O41" s="446"/>
      <c r="P41" s="446"/>
      <c r="Q41" s="446"/>
      <c r="R41" s="446"/>
      <c r="S41" s="446"/>
      <c r="T41" s="446"/>
      <c r="U41" s="446"/>
      <c r="V41" s="447"/>
      <c r="W41" s="443"/>
      <c r="X41" s="446"/>
      <c r="Y41" s="446"/>
      <c r="Z41" s="446"/>
      <c r="AA41" s="446"/>
      <c r="AB41" s="446"/>
      <c r="AC41" s="446"/>
      <c r="AD41" s="446"/>
      <c r="AE41" s="446"/>
      <c r="AF41" s="446"/>
      <c r="AG41" s="446"/>
      <c r="AH41" s="447"/>
      <c r="AI41" s="859"/>
      <c r="AJ41" s="860"/>
      <c r="AK41" s="860"/>
      <c r="AL41" s="860"/>
      <c r="AM41" s="860"/>
      <c r="AN41" s="860"/>
      <c r="AO41" s="860"/>
      <c r="AP41" s="860"/>
      <c r="AQ41" s="860"/>
      <c r="AR41" s="861"/>
      <c r="AS41" s="841"/>
      <c r="AT41" s="841"/>
      <c r="AU41" s="841"/>
      <c r="AV41" s="842"/>
      <c r="AW41" s="843"/>
      <c r="AX41" s="843"/>
      <c r="AY41" s="844"/>
      <c r="AZ41" s="845"/>
      <c r="BA41" s="846"/>
      <c r="BB41" s="846"/>
      <c r="BC41" s="847"/>
      <c r="BD41" s="842"/>
      <c r="BE41" s="843"/>
      <c r="BF41" s="843"/>
      <c r="BG41" s="844"/>
      <c r="BH41" s="848"/>
      <c r="BI41" s="849"/>
      <c r="BJ41" s="849"/>
      <c r="BK41" s="850"/>
      <c r="BL41" s="848"/>
      <c r="BM41" s="849"/>
      <c r="BN41" s="849"/>
      <c r="BO41" s="850"/>
      <c r="BP41" s="842"/>
      <c r="BQ41" s="843"/>
      <c r="BR41" s="843"/>
      <c r="BS41" s="844"/>
      <c r="BT41" s="865"/>
      <c r="BU41" s="866"/>
      <c r="BV41" s="867"/>
      <c r="BW41" s="433"/>
      <c r="BX41" s="430"/>
    </row>
    <row r="42" spans="2:76" s="25" customFormat="1">
      <c r="B42" s="431"/>
      <c r="C42" s="440"/>
      <c r="D42" s="857"/>
      <c r="E42" s="858"/>
      <c r="F42" s="857"/>
      <c r="G42" s="858"/>
      <c r="H42" s="441"/>
      <c r="I42" s="441"/>
      <c r="J42" s="456"/>
      <c r="K42" s="456"/>
      <c r="L42" s="443"/>
      <c r="M42" s="446"/>
      <c r="N42" s="446"/>
      <c r="O42" s="446"/>
      <c r="P42" s="446"/>
      <c r="Q42" s="446"/>
      <c r="R42" s="446"/>
      <c r="S42" s="446"/>
      <c r="T42" s="446"/>
      <c r="U42" s="446"/>
      <c r="V42" s="447"/>
      <c r="W42" s="443"/>
      <c r="X42" s="446"/>
      <c r="Y42" s="446"/>
      <c r="Z42" s="446"/>
      <c r="AA42" s="446"/>
      <c r="AB42" s="446"/>
      <c r="AC42" s="446"/>
      <c r="AD42" s="446"/>
      <c r="AE42" s="446"/>
      <c r="AF42" s="446"/>
      <c r="AG42" s="446"/>
      <c r="AH42" s="447"/>
      <c r="AI42" s="859"/>
      <c r="AJ42" s="860"/>
      <c r="AK42" s="860"/>
      <c r="AL42" s="860"/>
      <c r="AM42" s="860"/>
      <c r="AN42" s="860"/>
      <c r="AO42" s="860"/>
      <c r="AP42" s="860"/>
      <c r="AQ42" s="860"/>
      <c r="AR42" s="861"/>
      <c r="AS42" s="841"/>
      <c r="AT42" s="841"/>
      <c r="AU42" s="841"/>
      <c r="AV42" s="842"/>
      <c r="AW42" s="843"/>
      <c r="AX42" s="843"/>
      <c r="AY42" s="844"/>
      <c r="AZ42" s="842"/>
      <c r="BA42" s="843"/>
      <c r="BB42" s="843"/>
      <c r="BC42" s="844"/>
      <c r="BD42" s="842"/>
      <c r="BE42" s="843"/>
      <c r="BF42" s="843"/>
      <c r="BG42" s="844"/>
      <c r="BH42" s="848"/>
      <c r="BI42" s="849"/>
      <c r="BJ42" s="849"/>
      <c r="BK42" s="850"/>
      <c r="BL42" s="848"/>
      <c r="BM42" s="849"/>
      <c r="BN42" s="849"/>
      <c r="BO42" s="850"/>
      <c r="BP42" s="842"/>
      <c r="BQ42" s="843"/>
      <c r="BR42" s="843"/>
      <c r="BS42" s="844"/>
      <c r="BT42" s="865"/>
      <c r="BU42" s="866"/>
      <c r="BV42" s="867"/>
      <c r="BW42" s="433"/>
      <c r="BX42" s="430"/>
    </row>
    <row r="43" spans="2:76" s="25" customFormat="1">
      <c r="B43" s="431"/>
      <c r="C43" s="440"/>
      <c r="D43" s="857"/>
      <c r="E43" s="858"/>
      <c r="F43" s="857"/>
      <c r="G43" s="858"/>
      <c r="H43" s="441"/>
      <c r="I43" s="441"/>
      <c r="J43" s="456"/>
      <c r="K43" s="456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447"/>
      <c r="W43" s="446"/>
      <c r="X43" s="446"/>
      <c r="Y43" s="446"/>
      <c r="Z43" s="446"/>
      <c r="AA43" s="446"/>
      <c r="AB43" s="446"/>
      <c r="AC43" s="446"/>
      <c r="AD43" s="446"/>
      <c r="AE43" s="446"/>
      <c r="AF43" s="446"/>
      <c r="AG43" s="446"/>
      <c r="AH43" s="447"/>
      <c r="AI43" s="838"/>
      <c r="AJ43" s="839"/>
      <c r="AK43" s="839"/>
      <c r="AL43" s="839"/>
      <c r="AM43" s="839"/>
      <c r="AN43" s="839"/>
      <c r="AO43" s="839"/>
      <c r="AP43" s="839"/>
      <c r="AQ43" s="839"/>
      <c r="AR43" s="840"/>
      <c r="AS43" s="841"/>
      <c r="AT43" s="841"/>
      <c r="AU43" s="841"/>
      <c r="AV43" s="842"/>
      <c r="AW43" s="843"/>
      <c r="AX43" s="843"/>
      <c r="AY43" s="844"/>
      <c r="AZ43" s="845"/>
      <c r="BA43" s="846"/>
      <c r="BB43" s="846"/>
      <c r="BC43" s="847"/>
      <c r="BD43" s="842"/>
      <c r="BE43" s="843"/>
      <c r="BF43" s="843"/>
      <c r="BG43" s="844"/>
      <c r="BH43" s="848"/>
      <c r="BI43" s="849"/>
      <c r="BJ43" s="849"/>
      <c r="BK43" s="850"/>
      <c r="BL43" s="848"/>
      <c r="BM43" s="849"/>
      <c r="BN43" s="849"/>
      <c r="BO43" s="850"/>
      <c r="BP43" s="842"/>
      <c r="BQ43" s="843"/>
      <c r="BR43" s="843"/>
      <c r="BS43" s="844"/>
      <c r="BT43" s="854"/>
      <c r="BU43" s="855"/>
      <c r="BV43" s="856"/>
      <c r="BW43" s="433"/>
      <c r="BX43" s="430"/>
    </row>
    <row r="44" spans="2:76" s="25" customFormat="1">
      <c r="B44" s="431"/>
      <c r="C44" s="440"/>
      <c r="D44" s="857"/>
      <c r="E44" s="858"/>
      <c r="F44" s="857"/>
      <c r="G44" s="858"/>
      <c r="H44" s="441"/>
      <c r="I44" s="441"/>
      <c r="J44" s="456"/>
      <c r="K44" s="456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447"/>
      <c r="W44" s="446"/>
      <c r="X44" s="446"/>
      <c r="Y44" s="446"/>
      <c r="Z44" s="446"/>
      <c r="AA44" s="446"/>
      <c r="AB44" s="446"/>
      <c r="AC44" s="446"/>
      <c r="AD44" s="446"/>
      <c r="AE44" s="446"/>
      <c r="AF44" s="446"/>
      <c r="AG44" s="446"/>
      <c r="AH44" s="447"/>
      <c r="AI44" s="859"/>
      <c r="AJ44" s="860"/>
      <c r="AK44" s="860"/>
      <c r="AL44" s="860"/>
      <c r="AM44" s="860"/>
      <c r="AN44" s="860"/>
      <c r="AO44" s="860"/>
      <c r="AP44" s="860"/>
      <c r="AQ44" s="860"/>
      <c r="AR44" s="861"/>
      <c r="AS44" s="841"/>
      <c r="AT44" s="841"/>
      <c r="AU44" s="841"/>
      <c r="AV44" s="842"/>
      <c r="AW44" s="843"/>
      <c r="AX44" s="843"/>
      <c r="AY44" s="844"/>
      <c r="AZ44" s="842"/>
      <c r="BA44" s="843"/>
      <c r="BB44" s="843"/>
      <c r="BC44" s="844"/>
      <c r="BD44" s="842"/>
      <c r="BE44" s="843"/>
      <c r="BF44" s="843"/>
      <c r="BG44" s="844"/>
      <c r="BH44" s="848"/>
      <c r="BI44" s="849"/>
      <c r="BJ44" s="849"/>
      <c r="BK44" s="850"/>
      <c r="BL44" s="848"/>
      <c r="BM44" s="849"/>
      <c r="BN44" s="849"/>
      <c r="BO44" s="850"/>
      <c r="BP44" s="842"/>
      <c r="BQ44" s="843"/>
      <c r="BR44" s="843"/>
      <c r="BS44" s="844"/>
      <c r="BT44" s="865"/>
      <c r="BU44" s="866"/>
      <c r="BV44" s="867"/>
      <c r="BW44" s="433"/>
      <c r="BX44" s="430"/>
    </row>
    <row r="45" spans="2:76" s="25" customFormat="1">
      <c r="B45" s="431"/>
      <c r="C45" s="440"/>
      <c r="D45" s="857"/>
      <c r="E45" s="858"/>
      <c r="F45" s="857"/>
      <c r="G45" s="858"/>
      <c r="H45" s="441"/>
      <c r="I45" s="441"/>
      <c r="J45" s="456"/>
      <c r="K45" s="456"/>
      <c r="L45" s="446"/>
      <c r="M45" s="446"/>
      <c r="N45" s="446"/>
      <c r="O45" s="446"/>
      <c r="P45" s="446"/>
      <c r="Q45" s="446"/>
      <c r="R45" s="446"/>
      <c r="S45" s="446"/>
      <c r="T45" s="446"/>
      <c r="U45" s="446"/>
      <c r="V45" s="447"/>
      <c r="W45" s="446"/>
      <c r="X45" s="446"/>
      <c r="Y45" s="446"/>
      <c r="Z45" s="446"/>
      <c r="AA45" s="446"/>
      <c r="AB45" s="446"/>
      <c r="AC45" s="446"/>
      <c r="AD45" s="446"/>
      <c r="AE45" s="446"/>
      <c r="AF45" s="446"/>
      <c r="AG45" s="446"/>
      <c r="AH45" s="447"/>
      <c r="AI45" s="859"/>
      <c r="AJ45" s="860"/>
      <c r="AK45" s="860"/>
      <c r="AL45" s="860"/>
      <c r="AM45" s="860"/>
      <c r="AN45" s="860"/>
      <c r="AO45" s="860"/>
      <c r="AP45" s="860"/>
      <c r="AQ45" s="860"/>
      <c r="AR45" s="861"/>
      <c r="AS45" s="841"/>
      <c r="AT45" s="841"/>
      <c r="AU45" s="841"/>
      <c r="AV45" s="842"/>
      <c r="AW45" s="843"/>
      <c r="AX45" s="843"/>
      <c r="AY45" s="844"/>
      <c r="AZ45" s="845"/>
      <c r="BA45" s="846"/>
      <c r="BB45" s="846"/>
      <c r="BC45" s="847"/>
      <c r="BD45" s="842"/>
      <c r="BE45" s="843"/>
      <c r="BF45" s="843"/>
      <c r="BG45" s="844"/>
      <c r="BH45" s="848"/>
      <c r="BI45" s="849"/>
      <c r="BJ45" s="849"/>
      <c r="BK45" s="850"/>
      <c r="BL45" s="848"/>
      <c r="BM45" s="849"/>
      <c r="BN45" s="849"/>
      <c r="BO45" s="850"/>
      <c r="BP45" s="842"/>
      <c r="BQ45" s="843"/>
      <c r="BR45" s="843"/>
      <c r="BS45" s="844"/>
      <c r="BT45" s="865"/>
      <c r="BU45" s="866"/>
      <c r="BV45" s="867"/>
      <c r="BW45" s="433"/>
      <c r="BX45" s="430"/>
    </row>
    <row r="46" spans="2:76" s="25" customFormat="1">
      <c r="B46" s="431"/>
      <c r="C46" s="440"/>
      <c r="D46" s="857"/>
      <c r="E46" s="858"/>
      <c r="F46" s="857"/>
      <c r="G46" s="858"/>
      <c r="H46" s="441"/>
      <c r="I46" s="441"/>
      <c r="J46" s="456"/>
      <c r="K46" s="456"/>
      <c r="L46" s="446"/>
      <c r="M46" s="446"/>
      <c r="N46" s="446"/>
      <c r="O46" s="446"/>
      <c r="P46" s="446"/>
      <c r="Q46" s="446"/>
      <c r="R46" s="446"/>
      <c r="S46" s="446"/>
      <c r="T46" s="446"/>
      <c r="U46" s="446"/>
      <c r="V46" s="447"/>
      <c r="W46" s="446"/>
      <c r="X46" s="450"/>
      <c r="Y46" s="450"/>
      <c r="Z46" s="450"/>
      <c r="AA46" s="450"/>
      <c r="AB46" s="450"/>
      <c r="AC46" s="450"/>
      <c r="AD46" s="450"/>
      <c r="AE46" s="450"/>
      <c r="AF46" s="450"/>
      <c r="AG46" s="450"/>
      <c r="AH46" s="451"/>
      <c r="AI46" s="859"/>
      <c r="AJ46" s="860"/>
      <c r="AK46" s="860"/>
      <c r="AL46" s="860"/>
      <c r="AM46" s="860"/>
      <c r="AN46" s="860"/>
      <c r="AO46" s="860"/>
      <c r="AP46" s="860"/>
      <c r="AQ46" s="860"/>
      <c r="AR46" s="861"/>
      <c r="AS46" s="841"/>
      <c r="AT46" s="841"/>
      <c r="AU46" s="841"/>
      <c r="AV46" s="842"/>
      <c r="AW46" s="843"/>
      <c r="AX46" s="843"/>
      <c r="AY46" s="844"/>
      <c r="AZ46" s="845"/>
      <c r="BA46" s="846"/>
      <c r="BB46" s="846"/>
      <c r="BC46" s="847"/>
      <c r="BD46" s="842"/>
      <c r="BE46" s="843"/>
      <c r="BF46" s="843"/>
      <c r="BG46" s="844"/>
      <c r="BH46" s="848"/>
      <c r="BI46" s="849"/>
      <c r="BJ46" s="849"/>
      <c r="BK46" s="850"/>
      <c r="BL46" s="848"/>
      <c r="BM46" s="849"/>
      <c r="BN46" s="849"/>
      <c r="BO46" s="850"/>
      <c r="BP46" s="842"/>
      <c r="BQ46" s="843"/>
      <c r="BR46" s="843"/>
      <c r="BS46" s="844"/>
      <c r="BT46" s="854"/>
      <c r="BU46" s="855"/>
      <c r="BV46" s="856"/>
      <c r="BW46" s="433"/>
      <c r="BX46" s="430"/>
    </row>
    <row r="47" spans="2:76" s="25" customFormat="1">
      <c r="B47" s="431"/>
      <c r="C47" s="440"/>
      <c r="D47" s="857"/>
      <c r="E47" s="858"/>
      <c r="F47" s="857"/>
      <c r="G47" s="858"/>
      <c r="H47" s="441"/>
      <c r="I47" s="441"/>
      <c r="J47" s="456"/>
      <c r="K47" s="456"/>
      <c r="L47" s="446"/>
      <c r="M47" s="446"/>
      <c r="N47" s="446"/>
      <c r="O47" s="446"/>
      <c r="P47" s="446"/>
      <c r="Q47" s="446"/>
      <c r="R47" s="446"/>
      <c r="S47" s="446"/>
      <c r="T47" s="446"/>
      <c r="U47" s="446"/>
      <c r="V47" s="447"/>
      <c r="W47" s="446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1"/>
      <c r="AI47" s="859"/>
      <c r="AJ47" s="860"/>
      <c r="AK47" s="860"/>
      <c r="AL47" s="860"/>
      <c r="AM47" s="860"/>
      <c r="AN47" s="860"/>
      <c r="AO47" s="860"/>
      <c r="AP47" s="860"/>
      <c r="AQ47" s="860"/>
      <c r="AR47" s="861"/>
      <c r="AS47" s="841"/>
      <c r="AT47" s="841"/>
      <c r="AU47" s="841"/>
      <c r="AV47" s="842"/>
      <c r="AW47" s="843"/>
      <c r="AX47" s="843"/>
      <c r="AY47" s="844"/>
      <c r="AZ47" s="845"/>
      <c r="BA47" s="846"/>
      <c r="BB47" s="846"/>
      <c r="BC47" s="847"/>
      <c r="BD47" s="842"/>
      <c r="BE47" s="843"/>
      <c r="BF47" s="843"/>
      <c r="BG47" s="844"/>
      <c r="BH47" s="848"/>
      <c r="BI47" s="849"/>
      <c r="BJ47" s="849"/>
      <c r="BK47" s="850"/>
      <c r="BL47" s="848"/>
      <c r="BM47" s="849"/>
      <c r="BN47" s="849"/>
      <c r="BO47" s="850"/>
      <c r="BP47" s="842"/>
      <c r="BQ47" s="843"/>
      <c r="BR47" s="843"/>
      <c r="BS47" s="844"/>
      <c r="BT47" s="854"/>
      <c r="BU47" s="855"/>
      <c r="BV47" s="856"/>
      <c r="BW47" s="433"/>
      <c r="BX47" s="430"/>
    </row>
    <row r="48" spans="2:76" s="25" customFormat="1" ht="12" customHeight="1">
      <c r="B48" s="431"/>
      <c r="C48" s="440"/>
      <c r="D48" s="857"/>
      <c r="E48" s="858"/>
      <c r="F48" s="857"/>
      <c r="G48" s="858"/>
      <c r="H48" s="441"/>
      <c r="I48" s="441"/>
      <c r="J48" s="456"/>
      <c r="K48" s="456"/>
      <c r="L48" s="443"/>
      <c r="M48" s="446"/>
      <c r="N48" s="446"/>
      <c r="O48" s="446"/>
      <c r="P48" s="446"/>
      <c r="Q48" s="446"/>
      <c r="R48" s="446"/>
      <c r="S48" s="446"/>
      <c r="T48" s="446"/>
      <c r="U48" s="446"/>
      <c r="V48" s="447"/>
      <c r="W48" s="443"/>
      <c r="X48" s="446"/>
      <c r="Y48" s="446"/>
      <c r="Z48" s="446"/>
      <c r="AA48" s="446"/>
      <c r="AB48" s="446"/>
      <c r="AC48" s="446"/>
      <c r="AD48" s="446"/>
      <c r="AE48" s="446"/>
      <c r="AF48" s="446"/>
      <c r="AG48" s="446"/>
      <c r="AH48" s="447"/>
      <c r="AI48" s="859"/>
      <c r="AJ48" s="860"/>
      <c r="AK48" s="860"/>
      <c r="AL48" s="860"/>
      <c r="AM48" s="860"/>
      <c r="AN48" s="860"/>
      <c r="AO48" s="860"/>
      <c r="AP48" s="860"/>
      <c r="AQ48" s="860"/>
      <c r="AR48" s="861"/>
      <c r="AS48" s="841"/>
      <c r="AT48" s="841"/>
      <c r="AU48" s="841"/>
      <c r="AV48" s="842"/>
      <c r="AW48" s="843"/>
      <c r="AX48" s="843"/>
      <c r="AY48" s="844"/>
      <c r="AZ48" s="845"/>
      <c r="BA48" s="846"/>
      <c r="BB48" s="846"/>
      <c r="BC48" s="847"/>
      <c r="BD48" s="842"/>
      <c r="BE48" s="843"/>
      <c r="BF48" s="843"/>
      <c r="BG48" s="844"/>
      <c r="BH48" s="842"/>
      <c r="BI48" s="843"/>
      <c r="BJ48" s="843"/>
      <c r="BK48" s="844"/>
      <c r="BL48" s="842"/>
      <c r="BM48" s="843"/>
      <c r="BN48" s="843"/>
      <c r="BO48" s="844"/>
      <c r="BP48" s="842"/>
      <c r="BQ48" s="843"/>
      <c r="BR48" s="843"/>
      <c r="BS48" s="844"/>
      <c r="BT48" s="854"/>
      <c r="BU48" s="855"/>
      <c r="BV48" s="856"/>
      <c r="BW48" s="433"/>
      <c r="BX48" s="430"/>
    </row>
    <row r="49" spans="2:76" s="25" customFormat="1" ht="12" customHeight="1">
      <c r="B49" s="431"/>
      <c r="C49" s="440"/>
      <c r="D49" s="857"/>
      <c r="E49" s="858"/>
      <c r="F49" s="857"/>
      <c r="G49" s="858"/>
      <c r="H49" s="441"/>
      <c r="I49" s="441"/>
      <c r="J49" s="456"/>
      <c r="K49" s="456"/>
      <c r="L49" s="443"/>
      <c r="M49" s="446"/>
      <c r="N49" s="446"/>
      <c r="O49" s="446"/>
      <c r="P49" s="446"/>
      <c r="Q49" s="446"/>
      <c r="R49" s="446"/>
      <c r="S49" s="446"/>
      <c r="T49" s="446"/>
      <c r="U49" s="446"/>
      <c r="V49" s="447"/>
      <c r="W49" s="443"/>
      <c r="X49" s="446"/>
      <c r="Y49" s="446"/>
      <c r="Z49" s="446"/>
      <c r="AA49" s="446"/>
      <c r="AB49" s="446"/>
      <c r="AC49" s="446"/>
      <c r="AD49" s="446"/>
      <c r="AE49" s="446"/>
      <c r="AF49" s="446"/>
      <c r="AG49" s="446"/>
      <c r="AH49" s="447"/>
      <c r="AI49" s="859"/>
      <c r="AJ49" s="860"/>
      <c r="AK49" s="860"/>
      <c r="AL49" s="860"/>
      <c r="AM49" s="860"/>
      <c r="AN49" s="860"/>
      <c r="AO49" s="860"/>
      <c r="AP49" s="860"/>
      <c r="AQ49" s="860"/>
      <c r="AR49" s="861"/>
      <c r="AS49" s="862"/>
      <c r="AT49" s="863"/>
      <c r="AU49" s="864"/>
      <c r="AV49" s="842"/>
      <c r="AW49" s="843"/>
      <c r="AX49" s="843"/>
      <c r="AY49" s="844"/>
      <c r="AZ49" s="845"/>
      <c r="BA49" s="846"/>
      <c r="BB49" s="846"/>
      <c r="BC49" s="847"/>
      <c r="BD49" s="842"/>
      <c r="BE49" s="843"/>
      <c r="BF49" s="843"/>
      <c r="BG49" s="844"/>
      <c r="BH49" s="842"/>
      <c r="BI49" s="843"/>
      <c r="BJ49" s="843"/>
      <c r="BK49" s="844"/>
      <c r="BL49" s="842"/>
      <c r="BM49" s="843"/>
      <c r="BN49" s="843"/>
      <c r="BO49" s="844"/>
      <c r="BP49" s="842"/>
      <c r="BQ49" s="843"/>
      <c r="BR49" s="843"/>
      <c r="BS49" s="844"/>
      <c r="BT49" s="854"/>
      <c r="BU49" s="855"/>
      <c r="BV49" s="856"/>
      <c r="BW49" s="433"/>
      <c r="BX49" s="430"/>
    </row>
    <row r="50" spans="2:76" s="25" customFormat="1" ht="12" customHeight="1">
      <c r="B50" s="431"/>
      <c r="C50" s="440"/>
      <c r="D50" s="857"/>
      <c r="E50" s="858"/>
      <c r="F50" s="857"/>
      <c r="G50" s="858"/>
      <c r="H50" s="441"/>
      <c r="I50" s="441"/>
      <c r="J50" s="456"/>
      <c r="K50" s="456"/>
      <c r="L50" s="446"/>
      <c r="M50" s="446"/>
      <c r="N50" s="446"/>
      <c r="O50" s="446"/>
      <c r="P50" s="446"/>
      <c r="Q50" s="446"/>
      <c r="R50" s="446"/>
      <c r="S50" s="446"/>
      <c r="T50" s="446"/>
      <c r="U50" s="446"/>
      <c r="V50" s="447"/>
      <c r="W50" s="446"/>
      <c r="X50" s="446"/>
      <c r="Y50" s="446"/>
      <c r="Z50" s="446"/>
      <c r="AA50" s="446"/>
      <c r="AB50" s="446"/>
      <c r="AC50" s="446"/>
      <c r="AD50" s="446"/>
      <c r="AE50" s="446"/>
      <c r="AF50" s="446"/>
      <c r="AG50" s="446"/>
      <c r="AH50" s="447"/>
      <c r="AI50" s="859"/>
      <c r="AJ50" s="860"/>
      <c r="AK50" s="860"/>
      <c r="AL50" s="860"/>
      <c r="AM50" s="860"/>
      <c r="AN50" s="860"/>
      <c r="AO50" s="860"/>
      <c r="AP50" s="860"/>
      <c r="AQ50" s="860"/>
      <c r="AR50" s="861"/>
      <c r="AS50" s="862"/>
      <c r="AT50" s="863"/>
      <c r="AU50" s="864"/>
      <c r="AV50" s="842"/>
      <c r="AW50" s="843"/>
      <c r="AX50" s="843"/>
      <c r="AY50" s="844"/>
      <c r="AZ50" s="845"/>
      <c r="BA50" s="846"/>
      <c r="BB50" s="846"/>
      <c r="BC50" s="847"/>
      <c r="BD50" s="842"/>
      <c r="BE50" s="843"/>
      <c r="BF50" s="843"/>
      <c r="BG50" s="844"/>
      <c r="BH50" s="842"/>
      <c r="BI50" s="843"/>
      <c r="BJ50" s="843"/>
      <c r="BK50" s="844"/>
      <c r="BL50" s="842"/>
      <c r="BM50" s="843"/>
      <c r="BN50" s="843"/>
      <c r="BO50" s="844"/>
      <c r="BP50" s="842"/>
      <c r="BQ50" s="843"/>
      <c r="BR50" s="843"/>
      <c r="BS50" s="844"/>
      <c r="BT50" s="854"/>
      <c r="BU50" s="855"/>
      <c r="BV50" s="856"/>
      <c r="BW50" s="433"/>
      <c r="BX50" s="430"/>
    </row>
    <row r="51" spans="2:76" s="25" customFormat="1" ht="12" customHeight="1">
      <c r="B51" s="431"/>
      <c r="C51" s="440"/>
      <c r="D51" s="857"/>
      <c r="E51" s="858"/>
      <c r="F51" s="857"/>
      <c r="G51" s="858"/>
      <c r="H51" s="441"/>
      <c r="I51" s="441"/>
      <c r="J51" s="456"/>
      <c r="K51" s="456"/>
      <c r="L51" s="446"/>
      <c r="M51" s="446"/>
      <c r="N51" s="446"/>
      <c r="O51" s="446"/>
      <c r="P51" s="446"/>
      <c r="Q51" s="446"/>
      <c r="R51" s="446"/>
      <c r="S51" s="446"/>
      <c r="T51" s="446"/>
      <c r="U51" s="446"/>
      <c r="V51" s="447"/>
      <c r="W51" s="446"/>
      <c r="X51" s="446"/>
      <c r="Y51" s="446"/>
      <c r="Z51" s="446"/>
      <c r="AA51" s="446"/>
      <c r="AB51" s="446"/>
      <c r="AC51" s="446"/>
      <c r="AD51" s="446"/>
      <c r="AE51" s="446"/>
      <c r="AF51" s="446"/>
      <c r="AG51" s="446"/>
      <c r="AH51" s="447"/>
      <c r="AI51" s="859"/>
      <c r="AJ51" s="860"/>
      <c r="AK51" s="860"/>
      <c r="AL51" s="860"/>
      <c r="AM51" s="860"/>
      <c r="AN51" s="860"/>
      <c r="AO51" s="860"/>
      <c r="AP51" s="860"/>
      <c r="AQ51" s="860"/>
      <c r="AR51" s="861"/>
      <c r="AS51" s="862"/>
      <c r="AT51" s="863"/>
      <c r="AU51" s="864"/>
      <c r="AV51" s="842"/>
      <c r="AW51" s="843"/>
      <c r="AX51" s="843"/>
      <c r="AY51" s="844"/>
      <c r="AZ51" s="845"/>
      <c r="BA51" s="846"/>
      <c r="BB51" s="846"/>
      <c r="BC51" s="847"/>
      <c r="BD51" s="842"/>
      <c r="BE51" s="843"/>
      <c r="BF51" s="843"/>
      <c r="BG51" s="844"/>
      <c r="BH51" s="842"/>
      <c r="BI51" s="843"/>
      <c r="BJ51" s="843"/>
      <c r="BK51" s="844"/>
      <c r="BL51" s="842"/>
      <c r="BM51" s="843"/>
      <c r="BN51" s="843"/>
      <c r="BO51" s="844"/>
      <c r="BP51" s="842"/>
      <c r="BQ51" s="843"/>
      <c r="BR51" s="843"/>
      <c r="BS51" s="844"/>
      <c r="BT51" s="854"/>
      <c r="BU51" s="855"/>
      <c r="BV51" s="856"/>
      <c r="BW51" s="433"/>
      <c r="BX51" s="430"/>
    </row>
    <row r="52" spans="2:76" s="25" customFormat="1" ht="12" customHeight="1">
      <c r="B52" s="431"/>
      <c r="C52" s="440"/>
      <c r="D52" s="857"/>
      <c r="E52" s="858"/>
      <c r="F52" s="857"/>
      <c r="G52" s="858"/>
      <c r="H52" s="441"/>
      <c r="I52" s="441"/>
      <c r="J52" s="456"/>
      <c r="K52" s="456"/>
      <c r="L52" s="446"/>
      <c r="M52" s="446"/>
      <c r="N52" s="446"/>
      <c r="O52" s="446"/>
      <c r="P52" s="446"/>
      <c r="Q52" s="446"/>
      <c r="R52" s="446"/>
      <c r="S52" s="446"/>
      <c r="T52" s="446"/>
      <c r="U52" s="446"/>
      <c r="V52" s="447"/>
      <c r="W52" s="458"/>
      <c r="X52" s="446"/>
      <c r="Y52" s="446"/>
      <c r="Z52" s="446"/>
      <c r="AA52" s="446"/>
      <c r="AB52" s="446"/>
      <c r="AC52" s="446"/>
      <c r="AD52" s="446"/>
      <c r="AE52" s="446"/>
      <c r="AF52" s="446"/>
      <c r="AG52" s="446"/>
      <c r="AH52" s="447"/>
      <c r="AI52" s="859"/>
      <c r="AJ52" s="860"/>
      <c r="AK52" s="860"/>
      <c r="AL52" s="860"/>
      <c r="AM52" s="860"/>
      <c r="AN52" s="860"/>
      <c r="AO52" s="860"/>
      <c r="AP52" s="860"/>
      <c r="AQ52" s="860"/>
      <c r="AR52" s="861"/>
      <c r="AS52" s="862"/>
      <c r="AT52" s="863"/>
      <c r="AU52" s="864"/>
      <c r="AV52" s="842"/>
      <c r="AW52" s="843"/>
      <c r="AX52" s="843"/>
      <c r="AY52" s="844"/>
      <c r="AZ52" s="842"/>
      <c r="BA52" s="843"/>
      <c r="BB52" s="843"/>
      <c r="BC52" s="844"/>
      <c r="BD52" s="842"/>
      <c r="BE52" s="843"/>
      <c r="BF52" s="843"/>
      <c r="BG52" s="844"/>
      <c r="BH52" s="842"/>
      <c r="BI52" s="843"/>
      <c r="BJ52" s="843"/>
      <c r="BK52" s="844"/>
      <c r="BL52" s="842"/>
      <c r="BM52" s="843"/>
      <c r="BN52" s="843"/>
      <c r="BO52" s="844"/>
      <c r="BP52" s="842"/>
      <c r="BQ52" s="843"/>
      <c r="BR52" s="843"/>
      <c r="BS52" s="844"/>
      <c r="BT52" s="865"/>
      <c r="BU52" s="866"/>
      <c r="BV52" s="867"/>
      <c r="BW52" s="433"/>
      <c r="BX52" s="430"/>
    </row>
    <row r="53" spans="2:76" s="25" customFormat="1" ht="12" customHeight="1">
      <c r="B53" s="431"/>
      <c r="C53" s="440"/>
      <c r="D53" s="857"/>
      <c r="E53" s="858"/>
      <c r="F53" s="857"/>
      <c r="G53" s="858"/>
      <c r="H53" s="441"/>
      <c r="I53" s="441"/>
      <c r="J53" s="456"/>
      <c r="K53" s="45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7"/>
      <c r="W53" s="458"/>
      <c r="X53" s="446"/>
      <c r="Y53" s="446"/>
      <c r="Z53" s="446"/>
      <c r="AA53" s="446"/>
      <c r="AB53" s="446"/>
      <c r="AC53" s="446"/>
      <c r="AD53" s="446"/>
      <c r="AE53" s="446"/>
      <c r="AF53" s="446"/>
      <c r="AG53" s="446"/>
      <c r="AH53" s="447"/>
      <c r="AI53" s="859"/>
      <c r="AJ53" s="860"/>
      <c r="AK53" s="860"/>
      <c r="AL53" s="860"/>
      <c r="AM53" s="860"/>
      <c r="AN53" s="860"/>
      <c r="AO53" s="860"/>
      <c r="AP53" s="860"/>
      <c r="AQ53" s="860"/>
      <c r="AR53" s="861"/>
      <c r="AS53" s="862"/>
      <c r="AT53" s="863"/>
      <c r="AU53" s="864"/>
      <c r="AV53" s="842"/>
      <c r="AW53" s="843"/>
      <c r="AX53" s="843"/>
      <c r="AY53" s="844"/>
      <c r="AZ53" s="842"/>
      <c r="BA53" s="843"/>
      <c r="BB53" s="843"/>
      <c r="BC53" s="844"/>
      <c r="BD53" s="842"/>
      <c r="BE53" s="843"/>
      <c r="BF53" s="843"/>
      <c r="BG53" s="844"/>
      <c r="BH53" s="842"/>
      <c r="BI53" s="843"/>
      <c r="BJ53" s="843"/>
      <c r="BK53" s="844"/>
      <c r="BL53" s="459"/>
      <c r="BM53" s="460"/>
      <c r="BN53" s="460"/>
      <c r="BO53" s="461"/>
      <c r="BP53" s="842"/>
      <c r="BQ53" s="843"/>
      <c r="BR53" s="843"/>
      <c r="BS53" s="844"/>
      <c r="BT53" s="865"/>
      <c r="BU53" s="866"/>
      <c r="BV53" s="867"/>
      <c r="BW53" s="433"/>
      <c r="BX53" s="430"/>
    </row>
    <row r="54" spans="2:76" s="25" customFormat="1" ht="12" customHeight="1">
      <c r="B54" s="431"/>
      <c r="C54" s="440"/>
      <c r="D54" s="857"/>
      <c r="E54" s="858"/>
      <c r="F54" s="857"/>
      <c r="G54" s="858"/>
      <c r="H54" s="441"/>
      <c r="I54" s="441"/>
      <c r="J54" s="456"/>
      <c r="K54" s="45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7"/>
      <c r="W54" s="446"/>
      <c r="X54" s="446"/>
      <c r="Y54" s="446"/>
      <c r="Z54" s="446"/>
      <c r="AA54" s="446"/>
      <c r="AB54" s="446"/>
      <c r="AC54" s="446"/>
      <c r="AD54" s="446"/>
      <c r="AE54" s="446"/>
      <c r="AF54" s="446"/>
      <c r="AG54" s="446"/>
      <c r="AH54" s="447"/>
      <c r="AI54" s="859"/>
      <c r="AJ54" s="860"/>
      <c r="AK54" s="860"/>
      <c r="AL54" s="860"/>
      <c r="AM54" s="860"/>
      <c r="AN54" s="860"/>
      <c r="AO54" s="860"/>
      <c r="AP54" s="860"/>
      <c r="AQ54" s="860"/>
      <c r="AR54" s="861"/>
      <c r="AS54" s="862"/>
      <c r="AT54" s="863"/>
      <c r="AU54" s="864"/>
      <c r="AV54" s="842"/>
      <c r="AW54" s="843"/>
      <c r="AX54" s="843"/>
      <c r="AY54" s="844"/>
      <c r="AZ54" s="868"/>
      <c r="BA54" s="869"/>
      <c r="BB54" s="869"/>
      <c r="BC54" s="870"/>
      <c r="BD54" s="842"/>
      <c r="BE54" s="843"/>
      <c r="BF54" s="843"/>
      <c r="BG54" s="844"/>
      <c r="BH54" s="842"/>
      <c r="BI54" s="843"/>
      <c r="BJ54" s="843"/>
      <c r="BK54" s="844"/>
      <c r="BL54" s="462"/>
      <c r="BM54" s="463"/>
      <c r="BN54" s="463"/>
      <c r="BO54" s="464"/>
      <c r="BP54" s="842"/>
      <c r="BQ54" s="843"/>
      <c r="BR54" s="843"/>
      <c r="BS54" s="844"/>
      <c r="BT54" s="854"/>
      <c r="BU54" s="855"/>
      <c r="BV54" s="856"/>
      <c r="BW54" s="433"/>
      <c r="BX54" s="430"/>
    </row>
    <row r="55" spans="2:76" s="25" customFormat="1" ht="12" customHeight="1">
      <c r="B55" s="431"/>
      <c r="C55" s="440"/>
      <c r="D55" s="857"/>
      <c r="E55" s="858"/>
      <c r="F55" s="857"/>
      <c r="G55" s="858"/>
      <c r="H55" s="441"/>
      <c r="I55" s="441"/>
      <c r="J55" s="456"/>
      <c r="K55" s="456"/>
      <c r="L55" s="446"/>
      <c r="M55" s="446"/>
      <c r="N55" s="446"/>
      <c r="O55" s="446"/>
      <c r="P55" s="446"/>
      <c r="Q55" s="446"/>
      <c r="R55" s="446"/>
      <c r="S55" s="446"/>
      <c r="T55" s="446"/>
      <c r="U55" s="446"/>
      <c r="V55" s="447"/>
      <c r="W55" s="458"/>
      <c r="X55" s="446"/>
      <c r="Y55" s="446"/>
      <c r="Z55" s="446"/>
      <c r="AA55" s="446"/>
      <c r="AB55" s="446"/>
      <c r="AC55" s="446"/>
      <c r="AD55" s="446"/>
      <c r="AE55" s="446"/>
      <c r="AF55" s="446"/>
      <c r="AG55" s="446"/>
      <c r="AH55" s="447"/>
      <c r="AI55" s="859"/>
      <c r="AJ55" s="860"/>
      <c r="AK55" s="860"/>
      <c r="AL55" s="860"/>
      <c r="AM55" s="860"/>
      <c r="AN55" s="860"/>
      <c r="AO55" s="860"/>
      <c r="AP55" s="860"/>
      <c r="AQ55" s="860"/>
      <c r="AR55" s="861"/>
      <c r="AS55" s="862"/>
      <c r="AT55" s="863"/>
      <c r="AU55" s="864"/>
      <c r="AV55" s="842"/>
      <c r="AW55" s="843"/>
      <c r="AX55" s="843"/>
      <c r="AY55" s="844"/>
      <c r="AZ55" s="845"/>
      <c r="BA55" s="846"/>
      <c r="BB55" s="846"/>
      <c r="BC55" s="847"/>
      <c r="BD55" s="842"/>
      <c r="BE55" s="843"/>
      <c r="BF55" s="843"/>
      <c r="BG55" s="844"/>
      <c r="BH55" s="842"/>
      <c r="BI55" s="843"/>
      <c r="BJ55" s="843"/>
      <c r="BK55" s="844"/>
      <c r="BL55" s="462"/>
      <c r="BM55" s="463"/>
      <c r="BN55" s="463"/>
      <c r="BO55" s="464"/>
      <c r="BP55" s="842"/>
      <c r="BQ55" s="843"/>
      <c r="BR55" s="843"/>
      <c r="BS55" s="844"/>
      <c r="BT55" s="865"/>
      <c r="BU55" s="866"/>
      <c r="BV55" s="867"/>
      <c r="BW55" s="433"/>
      <c r="BX55" s="430"/>
    </row>
    <row r="56" spans="2:76" s="25" customFormat="1" ht="12" customHeight="1">
      <c r="B56" s="431"/>
      <c r="C56" s="440"/>
      <c r="D56" s="857"/>
      <c r="E56" s="858"/>
      <c r="F56" s="857"/>
      <c r="G56" s="858"/>
      <c r="H56" s="441"/>
      <c r="I56" s="441"/>
      <c r="J56" s="456"/>
      <c r="K56" s="456"/>
      <c r="L56" s="446"/>
      <c r="M56" s="446"/>
      <c r="N56" s="446"/>
      <c r="O56" s="446"/>
      <c r="P56" s="446"/>
      <c r="Q56" s="446"/>
      <c r="R56" s="446"/>
      <c r="S56" s="446"/>
      <c r="T56" s="446"/>
      <c r="U56" s="446"/>
      <c r="V56" s="447"/>
      <c r="W56" s="458"/>
      <c r="X56" s="446"/>
      <c r="Y56" s="446"/>
      <c r="Z56" s="446"/>
      <c r="AA56" s="446"/>
      <c r="AB56" s="446"/>
      <c r="AC56" s="446"/>
      <c r="AD56" s="446"/>
      <c r="AE56" s="446"/>
      <c r="AF56" s="446"/>
      <c r="AG56" s="446"/>
      <c r="AH56" s="447"/>
      <c r="AI56" s="859"/>
      <c r="AJ56" s="860"/>
      <c r="AK56" s="860"/>
      <c r="AL56" s="860"/>
      <c r="AM56" s="860"/>
      <c r="AN56" s="860"/>
      <c r="AO56" s="860"/>
      <c r="AP56" s="860"/>
      <c r="AQ56" s="860"/>
      <c r="AR56" s="861"/>
      <c r="AS56" s="862"/>
      <c r="AT56" s="863"/>
      <c r="AU56" s="864"/>
      <c r="AV56" s="842"/>
      <c r="AW56" s="843"/>
      <c r="AX56" s="843"/>
      <c r="AY56" s="844"/>
      <c r="AZ56" s="845"/>
      <c r="BA56" s="846"/>
      <c r="BB56" s="846"/>
      <c r="BC56" s="847"/>
      <c r="BD56" s="842"/>
      <c r="BE56" s="843"/>
      <c r="BF56" s="843"/>
      <c r="BG56" s="844"/>
      <c r="BH56" s="842"/>
      <c r="BI56" s="843"/>
      <c r="BJ56" s="843"/>
      <c r="BK56" s="844"/>
      <c r="BL56" s="462"/>
      <c r="BM56" s="463"/>
      <c r="BN56" s="463"/>
      <c r="BO56" s="464"/>
      <c r="BP56" s="842"/>
      <c r="BQ56" s="843"/>
      <c r="BR56" s="843"/>
      <c r="BS56" s="844"/>
      <c r="BT56" s="865"/>
      <c r="BU56" s="866"/>
      <c r="BV56" s="867"/>
      <c r="BW56" s="433"/>
      <c r="BX56" s="430"/>
    </row>
    <row r="57" spans="2:76" s="25" customFormat="1" ht="12" customHeight="1">
      <c r="B57" s="431"/>
      <c r="C57" s="440"/>
      <c r="D57" s="857"/>
      <c r="E57" s="858"/>
      <c r="F57" s="857"/>
      <c r="G57" s="858"/>
      <c r="H57" s="441"/>
      <c r="I57" s="441"/>
      <c r="J57" s="456"/>
      <c r="K57" s="456"/>
      <c r="L57" s="446"/>
      <c r="M57" s="446"/>
      <c r="N57" s="446"/>
      <c r="O57" s="446"/>
      <c r="P57" s="446"/>
      <c r="Q57" s="446"/>
      <c r="R57" s="446"/>
      <c r="S57" s="446"/>
      <c r="T57" s="446"/>
      <c r="U57" s="446"/>
      <c r="V57" s="447"/>
      <c r="W57" s="458"/>
      <c r="X57" s="450"/>
      <c r="Y57" s="450"/>
      <c r="Z57" s="450"/>
      <c r="AA57" s="450"/>
      <c r="AB57" s="450"/>
      <c r="AC57" s="450"/>
      <c r="AD57" s="450"/>
      <c r="AE57" s="450"/>
      <c r="AF57" s="450"/>
      <c r="AG57" s="450"/>
      <c r="AH57" s="451"/>
      <c r="AI57" s="859"/>
      <c r="AJ57" s="860"/>
      <c r="AK57" s="860"/>
      <c r="AL57" s="860"/>
      <c r="AM57" s="860"/>
      <c r="AN57" s="860"/>
      <c r="AO57" s="860"/>
      <c r="AP57" s="860"/>
      <c r="AQ57" s="860"/>
      <c r="AR57" s="861"/>
      <c r="AS57" s="862"/>
      <c r="AT57" s="863"/>
      <c r="AU57" s="864"/>
      <c r="AV57" s="842"/>
      <c r="AW57" s="843"/>
      <c r="AX57" s="843"/>
      <c r="AY57" s="844"/>
      <c r="AZ57" s="845"/>
      <c r="BA57" s="846"/>
      <c r="BB57" s="846"/>
      <c r="BC57" s="847"/>
      <c r="BD57" s="842"/>
      <c r="BE57" s="843"/>
      <c r="BF57" s="843"/>
      <c r="BG57" s="844"/>
      <c r="BH57" s="842"/>
      <c r="BI57" s="843"/>
      <c r="BJ57" s="843"/>
      <c r="BK57" s="844"/>
      <c r="BL57" s="462"/>
      <c r="BM57" s="463"/>
      <c r="BN57" s="463"/>
      <c r="BO57" s="464"/>
      <c r="BP57" s="842"/>
      <c r="BQ57" s="843"/>
      <c r="BR57" s="843"/>
      <c r="BS57" s="844"/>
      <c r="BT57" s="854"/>
      <c r="BU57" s="855"/>
      <c r="BV57" s="856"/>
      <c r="BW57" s="433"/>
      <c r="BX57" s="430"/>
    </row>
    <row r="58" spans="2:76" s="25" customFormat="1" ht="12" customHeight="1">
      <c r="B58" s="431"/>
      <c r="C58" s="440"/>
      <c r="D58" s="857"/>
      <c r="E58" s="858"/>
      <c r="F58" s="857"/>
      <c r="G58" s="858"/>
      <c r="H58" s="441"/>
      <c r="I58" s="441"/>
      <c r="J58" s="456"/>
      <c r="K58" s="456"/>
      <c r="L58" s="446"/>
      <c r="M58" s="446"/>
      <c r="N58" s="446"/>
      <c r="O58" s="446"/>
      <c r="P58" s="446"/>
      <c r="Q58" s="446"/>
      <c r="R58" s="446"/>
      <c r="S58" s="446"/>
      <c r="T58" s="446"/>
      <c r="U58" s="446"/>
      <c r="V58" s="447"/>
      <c r="W58" s="458"/>
      <c r="X58" s="450"/>
      <c r="Y58" s="450"/>
      <c r="Z58" s="450"/>
      <c r="AA58" s="450"/>
      <c r="AB58" s="450"/>
      <c r="AC58" s="450"/>
      <c r="AD58" s="450"/>
      <c r="AE58" s="450"/>
      <c r="AF58" s="450"/>
      <c r="AG58" s="450"/>
      <c r="AH58" s="451"/>
      <c r="AI58" s="859"/>
      <c r="AJ58" s="860"/>
      <c r="AK58" s="860"/>
      <c r="AL58" s="860"/>
      <c r="AM58" s="860"/>
      <c r="AN58" s="860"/>
      <c r="AO58" s="860"/>
      <c r="AP58" s="860"/>
      <c r="AQ58" s="860"/>
      <c r="AR58" s="861"/>
      <c r="AS58" s="862"/>
      <c r="AT58" s="863"/>
      <c r="AU58" s="864"/>
      <c r="AV58" s="842"/>
      <c r="AW58" s="843"/>
      <c r="AX58" s="843"/>
      <c r="AY58" s="844"/>
      <c r="AZ58" s="845"/>
      <c r="BA58" s="846"/>
      <c r="BB58" s="846"/>
      <c r="BC58" s="847"/>
      <c r="BD58" s="842"/>
      <c r="BE58" s="843"/>
      <c r="BF58" s="843"/>
      <c r="BG58" s="844"/>
      <c r="BH58" s="842"/>
      <c r="BI58" s="843"/>
      <c r="BJ58" s="843"/>
      <c r="BK58" s="844"/>
      <c r="BL58" s="462"/>
      <c r="BM58" s="463"/>
      <c r="BN58" s="463"/>
      <c r="BO58" s="464"/>
      <c r="BP58" s="842"/>
      <c r="BQ58" s="843"/>
      <c r="BR58" s="843"/>
      <c r="BS58" s="844"/>
      <c r="BT58" s="854"/>
      <c r="BU58" s="855"/>
      <c r="BV58" s="856"/>
      <c r="BW58" s="433"/>
      <c r="BX58" s="430"/>
    </row>
    <row r="59" spans="2:76" s="25" customFormat="1" ht="12" customHeight="1">
      <c r="B59" s="431"/>
      <c r="C59" s="440"/>
      <c r="D59" s="857"/>
      <c r="E59" s="858"/>
      <c r="F59" s="857"/>
      <c r="G59" s="858"/>
      <c r="H59" s="441"/>
      <c r="I59" s="441"/>
      <c r="J59" s="456"/>
      <c r="K59" s="456"/>
      <c r="L59" s="446"/>
      <c r="M59" s="446"/>
      <c r="N59" s="446"/>
      <c r="O59" s="446"/>
      <c r="P59" s="446"/>
      <c r="Q59" s="446"/>
      <c r="R59" s="446"/>
      <c r="S59" s="446"/>
      <c r="T59" s="446"/>
      <c r="U59" s="446"/>
      <c r="V59" s="447"/>
      <c r="W59" s="458"/>
      <c r="X59" s="446"/>
      <c r="Y59" s="446"/>
      <c r="Z59" s="446"/>
      <c r="AA59" s="446"/>
      <c r="AB59" s="446"/>
      <c r="AC59" s="446"/>
      <c r="AD59" s="446"/>
      <c r="AE59" s="446"/>
      <c r="AF59" s="446"/>
      <c r="AG59" s="446"/>
      <c r="AH59" s="447"/>
      <c r="AI59" s="859"/>
      <c r="AJ59" s="860"/>
      <c r="AK59" s="860"/>
      <c r="AL59" s="860"/>
      <c r="AM59" s="860"/>
      <c r="AN59" s="860"/>
      <c r="AO59" s="860"/>
      <c r="AP59" s="860"/>
      <c r="AQ59" s="860"/>
      <c r="AR59" s="861"/>
      <c r="AS59" s="841"/>
      <c r="AT59" s="841"/>
      <c r="AU59" s="841"/>
      <c r="AV59" s="842"/>
      <c r="AW59" s="843"/>
      <c r="AX59" s="843"/>
      <c r="AY59" s="844"/>
      <c r="AZ59" s="845"/>
      <c r="BA59" s="846"/>
      <c r="BB59" s="846"/>
      <c r="BC59" s="847"/>
      <c r="BD59" s="842"/>
      <c r="BE59" s="843"/>
      <c r="BF59" s="843"/>
      <c r="BG59" s="844"/>
      <c r="BH59" s="842"/>
      <c r="BI59" s="843"/>
      <c r="BJ59" s="843"/>
      <c r="BK59" s="844"/>
      <c r="BL59" s="842"/>
      <c r="BM59" s="843"/>
      <c r="BN59" s="843"/>
      <c r="BO59" s="844"/>
      <c r="BP59" s="842"/>
      <c r="BQ59" s="843"/>
      <c r="BR59" s="843"/>
      <c r="BS59" s="844"/>
      <c r="BT59" s="854"/>
      <c r="BU59" s="855"/>
      <c r="BV59" s="856"/>
      <c r="BW59" s="433"/>
      <c r="BX59" s="430"/>
    </row>
    <row r="60" spans="2:76" s="25" customFormat="1" ht="12" customHeight="1">
      <c r="B60" s="431"/>
      <c r="C60" s="440"/>
      <c r="D60" s="857"/>
      <c r="E60" s="858"/>
      <c r="F60" s="857"/>
      <c r="G60" s="858"/>
      <c r="H60" s="441"/>
      <c r="I60" s="441"/>
      <c r="J60" s="456"/>
      <c r="K60" s="456"/>
      <c r="L60" s="446"/>
      <c r="M60" s="446"/>
      <c r="N60" s="446"/>
      <c r="O60" s="446"/>
      <c r="P60" s="446"/>
      <c r="Q60" s="446"/>
      <c r="R60" s="446"/>
      <c r="S60" s="446"/>
      <c r="T60" s="446"/>
      <c r="U60" s="446"/>
      <c r="V60" s="447"/>
      <c r="W60" s="458"/>
      <c r="X60" s="446"/>
      <c r="Y60" s="446"/>
      <c r="Z60" s="446"/>
      <c r="AA60" s="446"/>
      <c r="AB60" s="446"/>
      <c r="AC60" s="446"/>
      <c r="AD60" s="446"/>
      <c r="AE60" s="446"/>
      <c r="AF60" s="446"/>
      <c r="AG60" s="446"/>
      <c r="AH60" s="447"/>
      <c r="AI60" s="859"/>
      <c r="AJ60" s="860"/>
      <c r="AK60" s="860"/>
      <c r="AL60" s="860"/>
      <c r="AM60" s="860"/>
      <c r="AN60" s="860"/>
      <c r="AO60" s="860"/>
      <c r="AP60" s="860"/>
      <c r="AQ60" s="860"/>
      <c r="AR60" s="861"/>
      <c r="AS60" s="862"/>
      <c r="AT60" s="863"/>
      <c r="AU60" s="864"/>
      <c r="AV60" s="842"/>
      <c r="AW60" s="843"/>
      <c r="AX60" s="843"/>
      <c r="AY60" s="844"/>
      <c r="AZ60" s="845"/>
      <c r="BA60" s="846"/>
      <c r="BB60" s="846"/>
      <c r="BC60" s="847"/>
      <c r="BD60" s="842"/>
      <c r="BE60" s="843"/>
      <c r="BF60" s="843"/>
      <c r="BG60" s="844"/>
      <c r="BH60" s="842"/>
      <c r="BI60" s="843"/>
      <c r="BJ60" s="843"/>
      <c r="BK60" s="844"/>
      <c r="BL60" s="842"/>
      <c r="BM60" s="843"/>
      <c r="BN60" s="843"/>
      <c r="BO60" s="844"/>
      <c r="BP60" s="842"/>
      <c r="BQ60" s="843"/>
      <c r="BR60" s="843"/>
      <c r="BS60" s="844"/>
      <c r="BT60" s="854"/>
      <c r="BU60" s="855"/>
      <c r="BV60" s="856"/>
      <c r="BW60" s="433"/>
      <c r="BX60" s="430"/>
    </row>
    <row r="61" spans="2:76" s="25" customFormat="1" ht="12" customHeight="1">
      <c r="B61" s="431"/>
      <c r="C61" s="440"/>
      <c r="D61" s="857"/>
      <c r="E61" s="858"/>
      <c r="F61" s="857"/>
      <c r="G61" s="858"/>
      <c r="H61" s="441"/>
      <c r="I61" s="441"/>
      <c r="J61" s="456"/>
      <c r="K61" s="456"/>
      <c r="L61" s="446"/>
      <c r="M61" s="446"/>
      <c r="N61" s="446"/>
      <c r="O61" s="446"/>
      <c r="P61" s="446"/>
      <c r="Q61" s="446"/>
      <c r="R61" s="446"/>
      <c r="S61" s="446"/>
      <c r="T61" s="446"/>
      <c r="U61" s="446"/>
      <c r="V61" s="447"/>
      <c r="W61" s="458"/>
      <c r="X61" s="446"/>
      <c r="Y61" s="446"/>
      <c r="Z61" s="446"/>
      <c r="AA61" s="446"/>
      <c r="AB61" s="446"/>
      <c r="AC61" s="446"/>
      <c r="AD61" s="446"/>
      <c r="AE61" s="446"/>
      <c r="AF61" s="446"/>
      <c r="AG61" s="446"/>
      <c r="AH61" s="447"/>
      <c r="AI61" s="859"/>
      <c r="AJ61" s="860"/>
      <c r="AK61" s="860"/>
      <c r="AL61" s="860"/>
      <c r="AM61" s="860"/>
      <c r="AN61" s="860"/>
      <c r="AO61" s="860"/>
      <c r="AP61" s="860"/>
      <c r="AQ61" s="860"/>
      <c r="AR61" s="861"/>
      <c r="AS61" s="862"/>
      <c r="AT61" s="863"/>
      <c r="AU61" s="864"/>
      <c r="AV61" s="842"/>
      <c r="AW61" s="843"/>
      <c r="AX61" s="843"/>
      <c r="AY61" s="844"/>
      <c r="AZ61" s="845"/>
      <c r="BA61" s="846"/>
      <c r="BB61" s="846"/>
      <c r="BC61" s="847"/>
      <c r="BD61" s="842"/>
      <c r="BE61" s="843"/>
      <c r="BF61" s="843"/>
      <c r="BG61" s="844"/>
      <c r="BH61" s="842"/>
      <c r="BI61" s="843"/>
      <c r="BJ61" s="843"/>
      <c r="BK61" s="844"/>
      <c r="BL61" s="842"/>
      <c r="BM61" s="843"/>
      <c r="BN61" s="843"/>
      <c r="BO61" s="844"/>
      <c r="BP61" s="842"/>
      <c r="BQ61" s="843"/>
      <c r="BR61" s="843"/>
      <c r="BS61" s="844"/>
      <c r="BT61" s="854"/>
      <c r="BU61" s="855"/>
      <c r="BV61" s="856"/>
      <c r="BW61" s="433"/>
      <c r="BX61" s="430"/>
    </row>
    <row r="62" spans="2:76" s="25" customFormat="1" ht="12" customHeight="1">
      <c r="B62" s="431"/>
      <c r="C62" s="440"/>
      <c r="D62" s="857"/>
      <c r="E62" s="858"/>
      <c r="F62" s="857"/>
      <c r="G62" s="858"/>
      <c r="H62" s="441"/>
      <c r="I62" s="441"/>
      <c r="J62" s="456"/>
      <c r="K62" s="456"/>
      <c r="L62" s="446"/>
      <c r="M62" s="446"/>
      <c r="N62" s="446"/>
      <c r="O62" s="446"/>
      <c r="P62" s="446"/>
      <c r="Q62" s="446"/>
      <c r="R62" s="446"/>
      <c r="S62" s="446"/>
      <c r="T62" s="446"/>
      <c r="U62" s="446"/>
      <c r="V62" s="447"/>
      <c r="W62" s="458"/>
      <c r="X62" s="446"/>
      <c r="Y62" s="446"/>
      <c r="Z62" s="446"/>
      <c r="AA62" s="446"/>
      <c r="AB62" s="446"/>
      <c r="AC62" s="446"/>
      <c r="AD62" s="446"/>
      <c r="AE62" s="446"/>
      <c r="AF62" s="446"/>
      <c r="AG62" s="446"/>
      <c r="AH62" s="447"/>
      <c r="AI62" s="859"/>
      <c r="AJ62" s="860"/>
      <c r="AK62" s="860"/>
      <c r="AL62" s="860"/>
      <c r="AM62" s="860"/>
      <c r="AN62" s="860"/>
      <c r="AO62" s="860"/>
      <c r="AP62" s="860"/>
      <c r="AQ62" s="860"/>
      <c r="AR62" s="861"/>
      <c r="AS62" s="862"/>
      <c r="AT62" s="863"/>
      <c r="AU62" s="864"/>
      <c r="AV62" s="842"/>
      <c r="AW62" s="843"/>
      <c r="AX62" s="843"/>
      <c r="AY62" s="844"/>
      <c r="AZ62" s="845"/>
      <c r="BA62" s="846"/>
      <c r="BB62" s="846"/>
      <c r="BC62" s="847"/>
      <c r="BD62" s="842"/>
      <c r="BE62" s="843"/>
      <c r="BF62" s="843"/>
      <c r="BG62" s="844"/>
      <c r="BH62" s="842"/>
      <c r="BI62" s="843"/>
      <c r="BJ62" s="843"/>
      <c r="BK62" s="844"/>
      <c r="BL62" s="842"/>
      <c r="BM62" s="843"/>
      <c r="BN62" s="843"/>
      <c r="BO62" s="844"/>
      <c r="BP62" s="842"/>
      <c r="BQ62" s="843"/>
      <c r="BR62" s="843"/>
      <c r="BS62" s="844"/>
      <c r="BT62" s="854"/>
      <c r="BU62" s="855"/>
      <c r="BV62" s="856"/>
      <c r="BW62" s="433"/>
      <c r="BX62" s="430"/>
    </row>
    <row r="63" spans="2:76" s="25" customFormat="1" ht="12" customHeight="1">
      <c r="B63" s="431"/>
      <c r="C63" s="440"/>
      <c r="D63" s="857"/>
      <c r="E63" s="858"/>
      <c r="F63" s="857"/>
      <c r="G63" s="858"/>
      <c r="H63" s="441"/>
      <c r="I63" s="441"/>
      <c r="J63" s="456"/>
      <c r="K63" s="456"/>
      <c r="L63" s="446"/>
      <c r="M63" s="446"/>
      <c r="N63" s="446"/>
      <c r="O63" s="446"/>
      <c r="P63" s="446"/>
      <c r="Q63" s="446"/>
      <c r="R63" s="446"/>
      <c r="S63" s="446"/>
      <c r="T63" s="446"/>
      <c r="U63" s="446"/>
      <c r="V63" s="447"/>
      <c r="W63" s="458"/>
      <c r="X63" s="446"/>
      <c r="Y63" s="446"/>
      <c r="Z63" s="446"/>
      <c r="AA63" s="446"/>
      <c r="AB63" s="446"/>
      <c r="AC63" s="446"/>
      <c r="AD63" s="446"/>
      <c r="AE63" s="446"/>
      <c r="AF63" s="446"/>
      <c r="AG63" s="446"/>
      <c r="AH63" s="447"/>
      <c r="AI63" s="859"/>
      <c r="AJ63" s="860"/>
      <c r="AK63" s="860"/>
      <c r="AL63" s="860"/>
      <c r="AM63" s="860"/>
      <c r="AN63" s="860"/>
      <c r="AO63" s="860"/>
      <c r="AP63" s="860"/>
      <c r="AQ63" s="860"/>
      <c r="AR63" s="861"/>
      <c r="AS63" s="862"/>
      <c r="AT63" s="863"/>
      <c r="AU63" s="864"/>
      <c r="AV63" s="842"/>
      <c r="AW63" s="843"/>
      <c r="AX63" s="843"/>
      <c r="AY63" s="844"/>
      <c r="AZ63" s="842"/>
      <c r="BA63" s="843"/>
      <c r="BB63" s="843"/>
      <c r="BC63" s="844"/>
      <c r="BD63" s="842"/>
      <c r="BE63" s="843"/>
      <c r="BF63" s="843"/>
      <c r="BG63" s="844"/>
      <c r="BH63" s="842"/>
      <c r="BI63" s="843"/>
      <c r="BJ63" s="843"/>
      <c r="BK63" s="844"/>
      <c r="BL63" s="842"/>
      <c r="BM63" s="843"/>
      <c r="BN63" s="843"/>
      <c r="BO63" s="844"/>
      <c r="BP63" s="842"/>
      <c r="BQ63" s="843"/>
      <c r="BR63" s="843"/>
      <c r="BS63" s="844"/>
      <c r="BT63" s="865"/>
      <c r="BU63" s="866"/>
      <c r="BV63" s="867"/>
      <c r="BW63" s="433"/>
      <c r="BX63" s="430"/>
    </row>
    <row r="64" spans="2:76" s="25" customFormat="1" ht="12" customHeight="1">
      <c r="B64" s="431"/>
      <c r="C64" s="440"/>
      <c r="D64" s="857"/>
      <c r="E64" s="858"/>
      <c r="F64" s="857"/>
      <c r="G64" s="858"/>
      <c r="H64" s="441"/>
      <c r="I64" s="441"/>
      <c r="J64" s="456"/>
      <c r="K64" s="45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7"/>
      <c r="W64" s="458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7"/>
      <c r="AI64" s="859"/>
      <c r="AJ64" s="860"/>
      <c r="AK64" s="860"/>
      <c r="AL64" s="860"/>
      <c r="AM64" s="860"/>
      <c r="AN64" s="860"/>
      <c r="AO64" s="860"/>
      <c r="AP64" s="860"/>
      <c r="AQ64" s="860"/>
      <c r="AR64" s="861"/>
      <c r="AS64" s="862"/>
      <c r="AT64" s="863"/>
      <c r="AU64" s="864"/>
      <c r="AV64" s="842"/>
      <c r="AW64" s="843"/>
      <c r="AX64" s="843"/>
      <c r="AY64" s="844"/>
      <c r="AZ64" s="845"/>
      <c r="BA64" s="846"/>
      <c r="BB64" s="846"/>
      <c r="BC64" s="847"/>
      <c r="BD64" s="842"/>
      <c r="BE64" s="843"/>
      <c r="BF64" s="843"/>
      <c r="BG64" s="844"/>
      <c r="BH64" s="842"/>
      <c r="BI64" s="843"/>
      <c r="BJ64" s="843"/>
      <c r="BK64" s="844"/>
      <c r="BL64" s="842"/>
      <c r="BM64" s="843"/>
      <c r="BN64" s="843"/>
      <c r="BO64" s="844"/>
      <c r="BP64" s="842"/>
      <c r="BQ64" s="843"/>
      <c r="BR64" s="843"/>
      <c r="BS64" s="844"/>
      <c r="BT64" s="854"/>
      <c r="BU64" s="855"/>
      <c r="BV64" s="856"/>
      <c r="BW64" s="433"/>
      <c r="BX64" s="430"/>
    </row>
    <row r="65" spans="1:76" s="25" customFormat="1" ht="12" customHeight="1">
      <c r="B65" s="431"/>
      <c r="C65" s="440"/>
      <c r="D65" s="857"/>
      <c r="E65" s="858"/>
      <c r="F65" s="857"/>
      <c r="G65" s="858"/>
      <c r="H65" s="441"/>
      <c r="I65" s="441"/>
      <c r="J65" s="456"/>
      <c r="K65" s="456"/>
      <c r="L65" s="446"/>
      <c r="M65" s="446"/>
      <c r="N65" s="446"/>
      <c r="O65" s="446"/>
      <c r="P65" s="446"/>
      <c r="Q65" s="446"/>
      <c r="R65" s="446"/>
      <c r="S65" s="446"/>
      <c r="T65" s="446"/>
      <c r="U65" s="446"/>
      <c r="V65" s="447"/>
      <c r="W65" s="458"/>
      <c r="X65" s="446"/>
      <c r="Y65" s="446"/>
      <c r="Z65" s="446"/>
      <c r="AA65" s="446"/>
      <c r="AB65" s="446"/>
      <c r="AC65" s="446"/>
      <c r="AD65" s="446"/>
      <c r="AE65" s="446"/>
      <c r="AF65" s="446"/>
      <c r="AG65" s="446"/>
      <c r="AH65" s="447"/>
      <c r="AI65" s="859"/>
      <c r="AJ65" s="860"/>
      <c r="AK65" s="860"/>
      <c r="AL65" s="860"/>
      <c r="AM65" s="860"/>
      <c r="AN65" s="860"/>
      <c r="AO65" s="860"/>
      <c r="AP65" s="860"/>
      <c r="AQ65" s="860"/>
      <c r="AR65" s="861"/>
      <c r="AS65" s="862"/>
      <c r="AT65" s="863"/>
      <c r="AU65" s="864"/>
      <c r="AV65" s="842"/>
      <c r="AW65" s="843"/>
      <c r="AX65" s="843"/>
      <c r="AY65" s="844"/>
      <c r="AZ65" s="845"/>
      <c r="BA65" s="846"/>
      <c r="BB65" s="846"/>
      <c r="BC65" s="847"/>
      <c r="BD65" s="842"/>
      <c r="BE65" s="843"/>
      <c r="BF65" s="843"/>
      <c r="BG65" s="844"/>
      <c r="BH65" s="842"/>
      <c r="BI65" s="843"/>
      <c r="BJ65" s="843"/>
      <c r="BK65" s="844"/>
      <c r="BL65" s="842"/>
      <c r="BM65" s="843"/>
      <c r="BN65" s="843"/>
      <c r="BO65" s="844"/>
      <c r="BP65" s="842"/>
      <c r="BQ65" s="843"/>
      <c r="BR65" s="843"/>
      <c r="BS65" s="844"/>
      <c r="BT65" s="854"/>
      <c r="BU65" s="855"/>
      <c r="BV65" s="856"/>
      <c r="BW65" s="433"/>
      <c r="BX65" s="430"/>
    </row>
    <row r="66" spans="1:76" s="25" customFormat="1" ht="12" customHeight="1">
      <c r="B66" s="431"/>
      <c r="C66" s="440"/>
      <c r="D66" s="857"/>
      <c r="E66" s="858"/>
      <c r="F66" s="857"/>
      <c r="G66" s="858"/>
      <c r="H66" s="441"/>
      <c r="I66" s="441"/>
      <c r="J66" s="456"/>
      <c r="K66" s="456"/>
      <c r="L66" s="446"/>
      <c r="M66" s="446"/>
      <c r="N66" s="446"/>
      <c r="O66" s="446"/>
      <c r="P66" s="446"/>
      <c r="Q66" s="446"/>
      <c r="R66" s="446"/>
      <c r="S66" s="446"/>
      <c r="T66" s="446"/>
      <c r="U66" s="446"/>
      <c r="V66" s="447"/>
      <c r="W66" s="458"/>
      <c r="X66" s="446"/>
      <c r="Y66" s="446"/>
      <c r="Z66" s="446"/>
      <c r="AA66" s="446"/>
      <c r="AB66" s="446"/>
      <c r="AC66" s="446"/>
      <c r="AD66" s="446"/>
      <c r="AE66" s="446"/>
      <c r="AF66" s="446"/>
      <c r="AG66" s="446"/>
      <c r="AH66" s="447"/>
      <c r="AI66" s="859"/>
      <c r="AJ66" s="860"/>
      <c r="AK66" s="860"/>
      <c r="AL66" s="860"/>
      <c r="AM66" s="860"/>
      <c r="AN66" s="860"/>
      <c r="AO66" s="860"/>
      <c r="AP66" s="860"/>
      <c r="AQ66" s="860"/>
      <c r="AR66" s="861"/>
      <c r="AS66" s="862"/>
      <c r="AT66" s="863"/>
      <c r="AU66" s="864"/>
      <c r="AV66" s="842"/>
      <c r="AW66" s="843"/>
      <c r="AX66" s="843"/>
      <c r="AY66" s="844"/>
      <c r="AZ66" s="842"/>
      <c r="BA66" s="843"/>
      <c r="BB66" s="843"/>
      <c r="BC66" s="844"/>
      <c r="BD66" s="842"/>
      <c r="BE66" s="843"/>
      <c r="BF66" s="843"/>
      <c r="BG66" s="844"/>
      <c r="BH66" s="842"/>
      <c r="BI66" s="843"/>
      <c r="BJ66" s="843"/>
      <c r="BK66" s="844"/>
      <c r="BL66" s="842"/>
      <c r="BM66" s="843"/>
      <c r="BN66" s="843"/>
      <c r="BO66" s="844"/>
      <c r="BP66" s="842"/>
      <c r="BQ66" s="843"/>
      <c r="BR66" s="843"/>
      <c r="BS66" s="844"/>
      <c r="BT66" s="865"/>
      <c r="BU66" s="866"/>
      <c r="BV66" s="867"/>
      <c r="BW66" s="433"/>
      <c r="BX66" s="430"/>
    </row>
    <row r="67" spans="1:76" s="25" customFormat="1" ht="12" customHeight="1">
      <c r="B67" s="431"/>
      <c r="C67" s="440"/>
      <c r="D67" s="857"/>
      <c r="E67" s="858"/>
      <c r="F67" s="857"/>
      <c r="G67" s="858"/>
      <c r="H67" s="441"/>
      <c r="I67" s="441"/>
      <c r="J67" s="456"/>
      <c r="K67" s="45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7"/>
      <c r="W67" s="458"/>
      <c r="X67" s="446"/>
      <c r="Y67" s="446"/>
      <c r="Z67" s="446"/>
      <c r="AA67" s="446"/>
      <c r="AB67" s="446"/>
      <c r="AC67" s="446"/>
      <c r="AD67" s="446"/>
      <c r="AE67" s="446"/>
      <c r="AF67" s="446"/>
      <c r="AG67" s="446"/>
      <c r="AH67" s="447"/>
      <c r="AI67" s="859"/>
      <c r="AJ67" s="860"/>
      <c r="AK67" s="860"/>
      <c r="AL67" s="860"/>
      <c r="AM67" s="860"/>
      <c r="AN67" s="860"/>
      <c r="AO67" s="860"/>
      <c r="AP67" s="860"/>
      <c r="AQ67" s="860"/>
      <c r="AR67" s="861"/>
      <c r="AS67" s="862"/>
      <c r="AT67" s="863"/>
      <c r="AU67" s="864"/>
      <c r="AV67" s="842"/>
      <c r="AW67" s="843"/>
      <c r="AX67" s="843"/>
      <c r="AY67" s="844"/>
      <c r="AZ67" s="842"/>
      <c r="BA67" s="843"/>
      <c r="BB67" s="843"/>
      <c r="BC67" s="844"/>
      <c r="BD67" s="842"/>
      <c r="BE67" s="843"/>
      <c r="BF67" s="843"/>
      <c r="BG67" s="844"/>
      <c r="BH67" s="842"/>
      <c r="BI67" s="843"/>
      <c r="BJ67" s="843"/>
      <c r="BK67" s="844"/>
      <c r="BL67" s="459"/>
      <c r="BM67" s="460"/>
      <c r="BN67" s="460"/>
      <c r="BO67" s="461"/>
      <c r="BP67" s="842"/>
      <c r="BQ67" s="843"/>
      <c r="BR67" s="843"/>
      <c r="BS67" s="844"/>
      <c r="BT67" s="865"/>
      <c r="BU67" s="866"/>
      <c r="BV67" s="867"/>
      <c r="BW67" s="433"/>
      <c r="BX67" s="430"/>
    </row>
    <row r="68" spans="1:76" s="25" customFormat="1" ht="12" customHeight="1">
      <c r="B68" s="431"/>
      <c r="C68" s="440"/>
      <c r="D68" s="857"/>
      <c r="E68" s="858"/>
      <c r="F68" s="857"/>
      <c r="G68" s="858"/>
      <c r="H68" s="441"/>
      <c r="I68" s="441"/>
      <c r="J68" s="456"/>
      <c r="K68" s="45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7"/>
      <c r="W68" s="458"/>
      <c r="X68" s="450"/>
      <c r="Y68" s="450"/>
      <c r="Z68" s="450"/>
      <c r="AA68" s="450"/>
      <c r="AB68" s="450"/>
      <c r="AC68" s="450"/>
      <c r="AD68" s="450"/>
      <c r="AE68" s="450"/>
      <c r="AF68" s="450"/>
      <c r="AG68" s="450"/>
      <c r="AH68" s="451"/>
      <c r="AI68" s="859"/>
      <c r="AJ68" s="860"/>
      <c r="AK68" s="860"/>
      <c r="AL68" s="860"/>
      <c r="AM68" s="860"/>
      <c r="AN68" s="860"/>
      <c r="AO68" s="860"/>
      <c r="AP68" s="860"/>
      <c r="AQ68" s="860"/>
      <c r="AR68" s="861"/>
      <c r="AS68" s="862"/>
      <c r="AT68" s="863"/>
      <c r="AU68" s="864"/>
      <c r="AV68" s="842"/>
      <c r="AW68" s="843"/>
      <c r="AX68" s="843"/>
      <c r="AY68" s="844"/>
      <c r="AZ68" s="845"/>
      <c r="BA68" s="846"/>
      <c r="BB68" s="846"/>
      <c r="BC68" s="847"/>
      <c r="BD68" s="842"/>
      <c r="BE68" s="843"/>
      <c r="BF68" s="843"/>
      <c r="BG68" s="844"/>
      <c r="BH68" s="842"/>
      <c r="BI68" s="843"/>
      <c r="BJ68" s="843"/>
      <c r="BK68" s="844"/>
      <c r="BL68" s="462"/>
      <c r="BM68" s="463"/>
      <c r="BN68" s="463"/>
      <c r="BO68" s="464"/>
      <c r="BP68" s="842"/>
      <c r="BQ68" s="843"/>
      <c r="BR68" s="843"/>
      <c r="BS68" s="844"/>
      <c r="BT68" s="854"/>
      <c r="BU68" s="855"/>
      <c r="BV68" s="856"/>
      <c r="BW68" s="433"/>
      <c r="BX68" s="430"/>
    </row>
    <row r="69" spans="1:76" s="25" customFormat="1" ht="12" customHeight="1">
      <c r="B69" s="412"/>
      <c r="C69" s="440"/>
      <c r="D69" s="857"/>
      <c r="E69" s="858"/>
      <c r="F69" s="857"/>
      <c r="G69" s="858"/>
      <c r="H69" s="441"/>
      <c r="I69" s="441"/>
      <c r="J69" s="456"/>
      <c r="K69" s="456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447"/>
      <c r="W69" s="458"/>
      <c r="X69" s="450"/>
      <c r="Y69" s="450"/>
      <c r="Z69" s="450"/>
      <c r="AA69" s="450"/>
      <c r="AB69" s="450"/>
      <c r="AC69" s="450"/>
      <c r="AD69" s="450"/>
      <c r="AE69" s="450"/>
      <c r="AF69" s="450"/>
      <c r="AG69" s="450"/>
      <c r="AH69" s="451"/>
      <c r="AI69" s="859"/>
      <c r="AJ69" s="860"/>
      <c r="AK69" s="860"/>
      <c r="AL69" s="860"/>
      <c r="AM69" s="860"/>
      <c r="AN69" s="860"/>
      <c r="AO69" s="860"/>
      <c r="AP69" s="860"/>
      <c r="AQ69" s="860"/>
      <c r="AR69" s="861"/>
      <c r="AS69" s="862"/>
      <c r="AT69" s="863"/>
      <c r="AU69" s="864"/>
      <c r="AV69" s="842"/>
      <c r="AW69" s="843"/>
      <c r="AX69" s="843"/>
      <c r="AY69" s="844"/>
      <c r="AZ69" s="842"/>
      <c r="BA69" s="843"/>
      <c r="BB69" s="843"/>
      <c r="BC69" s="844"/>
      <c r="BD69" s="842"/>
      <c r="BE69" s="843"/>
      <c r="BF69" s="843"/>
      <c r="BG69" s="844"/>
      <c r="BH69" s="842"/>
      <c r="BI69" s="843"/>
      <c r="BJ69" s="843"/>
      <c r="BK69" s="844"/>
      <c r="BL69" s="462"/>
      <c r="BM69" s="463"/>
      <c r="BN69" s="463"/>
      <c r="BO69" s="464"/>
      <c r="BP69" s="842"/>
      <c r="BQ69" s="843"/>
      <c r="BR69" s="843"/>
      <c r="BS69" s="844"/>
      <c r="BT69" s="854"/>
      <c r="BU69" s="855"/>
      <c r="BV69" s="856"/>
      <c r="BW69" s="433"/>
      <c r="BX69" s="430"/>
    </row>
    <row r="70" spans="1:76" s="25" customFormat="1" ht="12" customHeight="1">
      <c r="B70" s="412"/>
      <c r="C70" s="440"/>
      <c r="D70" s="857"/>
      <c r="E70" s="858"/>
      <c r="F70" s="857"/>
      <c r="G70" s="858"/>
      <c r="H70" s="441"/>
      <c r="I70" s="441"/>
      <c r="J70" s="456"/>
      <c r="K70" s="456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447"/>
      <c r="W70" s="446"/>
      <c r="X70" s="450"/>
      <c r="Y70" s="450"/>
      <c r="Z70" s="450"/>
      <c r="AA70" s="450"/>
      <c r="AB70" s="450"/>
      <c r="AC70" s="450"/>
      <c r="AD70" s="450"/>
      <c r="AE70" s="450"/>
      <c r="AF70" s="450"/>
      <c r="AG70" s="450"/>
      <c r="AH70" s="451"/>
      <c r="AI70" s="859"/>
      <c r="AJ70" s="860"/>
      <c r="AK70" s="860"/>
      <c r="AL70" s="860"/>
      <c r="AM70" s="860"/>
      <c r="AN70" s="860"/>
      <c r="AO70" s="860"/>
      <c r="AP70" s="860"/>
      <c r="AQ70" s="860"/>
      <c r="AR70" s="861"/>
      <c r="AS70" s="862"/>
      <c r="AT70" s="863"/>
      <c r="AU70" s="864"/>
      <c r="AV70" s="842"/>
      <c r="AW70" s="843"/>
      <c r="AX70" s="843"/>
      <c r="AY70" s="844"/>
      <c r="AZ70" s="845"/>
      <c r="BA70" s="846"/>
      <c r="BB70" s="846"/>
      <c r="BC70" s="847"/>
      <c r="BD70" s="842"/>
      <c r="BE70" s="843"/>
      <c r="BF70" s="843"/>
      <c r="BG70" s="844"/>
      <c r="BH70" s="842"/>
      <c r="BI70" s="843"/>
      <c r="BJ70" s="843"/>
      <c r="BK70" s="844"/>
      <c r="BL70" s="462"/>
      <c r="BM70" s="463"/>
      <c r="BN70" s="463"/>
      <c r="BO70" s="464"/>
      <c r="BP70" s="842"/>
      <c r="BQ70" s="843"/>
      <c r="BR70" s="843"/>
      <c r="BS70" s="844"/>
      <c r="BT70" s="854"/>
      <c r="BU70" s="855"/>
      <c r="BV70" s="856"/>
      <c r="BW70" s="433"/>
      <c r="BX70" s="430"/>
    </row>
    <row r="71" spans="1:76" s="25" customFormat="1" ht="12" customHeight="1">
      <c r="B71" s="412"/>
      <c r="C71" s="440"/>
      <c r="D71" s="857"/>
      <c r="E71" s="858"/>
      <c r="F71" s="857"/>
      <c r="G71" s="858"/>
      <c r="H71" s="441"/>
      <c r="I71" s="441"/>
      <c r="J71" s="456"/>
      <c r="K71" s="456"/>
      <c r="L71" s="446"/>
      <c r="M71" s="446"/>
      <c r="N71" s="446"/>
      <c r="O71" s="446"/>
      <c r="P71" s="446"/>
      <c r="Q71" s="446"/>
      <c r="R71" s="446"/>
      <c r="S71" s="446"/>
      <c r="T71" s="446"/>
      <c r="U71" s="446"/>
      <c r="V71" s="447"/>
      <c r="W71" s="446"/>
      <c r="X71" s="450"/>
      <c r="Y71" s="450"/>
      <c r="Z71" s="450"/>
      <c r="AA71" s="450"/>
      <c r="AB71" s="450"/>
      <c r="AC71" s="450"/>
      <c r="AD71" s="450"/>
      <c r="AE71" s="450"/>
      <c r="AF71" s="450"/>
      <c r="AG71" s="450"/>
      <c r="AH71" s="451"/>
      <c r="AI71" s="859"/>
      <c r="AJ71" s="860"/>
      <c r="AK71" s="860"/>
      <c r="AL71" s="860"/>
      <c r="AM71" s="860"/>
      <c r="AN71" s="860"/>
      <c r="AO71" s="860"/>
      <c r="AP71" s="860"/>
      <c r="AQ71" s="860"/>
      <c r="AR71" s="861"/>
      <c r="AS71" s="862"/>
      <c r="AT71" s="863"/>
      <c r="AU71" s="864"/>
      <c r="AV71" s="842"/>
      <c r="AW71" s="843"/>
      <c r="AX71" s="843"/>
      <c r="AY71" s="844"/>
      <c r="AZ71" s="845"/>
      <c r="BA71" s="846"/>
      <c r="BB71" s="846"/>
      <c r="BC71" s="847"/>
      <c r="BD71" s="842"/>
      <c r="BE71" s="843"/>
      <c r="BF71" s="843"/>
      <c r="BG71" s="844"/>
      <c r="BH71" s="842"/>
      <c r="BI71" s="843"/>
      <c r="BJ71" s="843"/>
      <c r="BK71" s="844"/>
      <c r="BL71" s="462"/>
      <c r="BM71" s="463"/>
      <c r="BN71" s="463"/>
      <c r="BO71" s="464"/>
      <c r="BP71" s="842"/>
      <c r="BQ71" s="843"/>
      <c r="BR71" s="843"/>
      <c r="BS71" s="844"/>
      <c r="BT71" s="854"/>
      <c r="BU71" s="855"/>
      <c r="BV71" s="856"/>
      <c r="BW71" s="433"/>
      <c r="BX71" s="430"/>
    </row>
    <row r="72" spans="1:76" ht="12.25" customHeight="1" thickBot="1">
      <c r="A72" s="465"/>
      <c r="B72" s="466"/>
      <c r="C72" s="467"/>
      <c r="D72" s="467"/>
      <c r="E72" s="467"/>
      <c r="F72" s="467"/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67"/>
      <c r="AQ72" s="467"/>
      <c r="AR72" s="467"/>
      <c r="AS72" s="467"/>
      <c r="AT72" s="467"/>
      <c r="AU72" s="467"/>
      <c r="AV72" s="467"/>
      <c r="AW72" s="467"/>
      <c r="AX72" s="467"/>
      <c r="AY72" s="467"/>
      <c r="AZ72" s="467"/>
      <c r="BA72" s="467"/>
      <c r="BB72" s="467"/>
      <c r="BC72" s="467"/>
      <c r="BD72" s="467"/>
      <c r="BE72" s="467"/>
      <c r="BF72" s="467"/>
      <c r="BG72" s="467"/>
      <c r="BH72" s="467"/>
      <c r="BI72" s="467"/>
      <c r="BJ72" s="467"/>
      <c r="BK72" s="467"/>
      <c r="BL72" s="467"/>
      <c r="BM72" s="467"/>
      <c r="BN72" s="467"/>
      <c r="BO72" s="467"/>
      <c r="BP72" s="467"/>
      <c r="BQ72" s="467"/>
      <c r="BR72" s="467"/>
      <c r="BS72" s="467"/>
      <c r="BT72" s="467"/>
      <c r="BU72" s="467"/>
      <c r="BV72" s="467"/>
      <c r="BW72" s="468"/>
      <c r="BX72" s="469"/>
    </row>
    <row r="73" spans="1:76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4"/>
      <c r="X73" s="24"/>
      <c r="Y73" s="24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</row>
    <row r="74" spans="1:76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4"/>
      <c r="X74" s="24"/>
      <c r="Y74" s="24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</row>
    <row r="75" spans="1:76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4"/>
      <c r="X75" s="24"/>
      <c r="Y75" s="24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</row>
    <row r="76" spans="1:76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4"/>
      <c r="X76" s="24"/>
      <c r="Y76" s="24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</row>
    <row r="77" spans="1:76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4"/>
      <c r="X77" s="24"/>
      <c r="Y77" s="24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</row>
    <row r="78" spans="1:76"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4"/>
      <c r="X78" s="24"/>
      <c r="Y78" s="24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</row>
    <row r="79" spans="1:76"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4"/>
      <c r="X79" s="24"/>
      <c r="Y79" s="24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</row>
    <row r="80" spans="1:76"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4"/>
      <c r="X80" s="24"/>
      <c r="Y80" s="24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</row>
    <row r="81" spans="2:76"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4"/>
      <c r="X81" s="24"/>
      <c r="Y81" s="24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</row>
    <row r="82" spans="2:76"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4"/>
      <c r="X82" s="24"/>
      <c r="Y82" s="24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</row>
    <row r="83" spans="2:76"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4"/>
      <c r="X83" s="24"/>
      <c r="Y83" s="24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</row>
    <row r="84" spans="2:76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4"/>
      <c r="X84" s="24"/>
      <c r="Y84" s="24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</row>
    <row r="85" spans="2:76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4"/>
      <c r="X85" s="24"/>
      <c r="Y85" s="24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</row>
    <row r="86" spans="2:76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4"/>
      <c r="X86" s="24"/>
      <c r="Y86" s="24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</row>
    <row r="87" spans="2:76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4"/>
      <c r="X87" s="24"/>
      <c r="Y87" s="24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</row>
    <row r="88" spans="2:76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4"/>
      <c r="X88" s="24"/>
      <c r="Y88" s="24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</row>
    <row r="89" spans="2:76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4"/>
      <c r="X89" s="24"/>
      <c r="Y89" s="24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</row>
    <row r="90" spans="2:76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4"/>
      <c r="X90" s="24"/>
      <c r="Y90" s="24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</row>
    <row r="91" spans="2:76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4"/>
      <c r="X91" s="24"/>
      <c r="Y91" s="24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</row>
    <row r="92" spans="2:76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4"/>
      <c r="X92" s="24"/>
      <c r="Y92" s="24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</row>
    <row r="93" spans="2:76"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4"/>
      <c r="X93" s="24"/>
      <c r="Y93" s="24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</row>
    <row r="94" spans="2:76"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4"/>
      <c r="X94" s="24"/>
      <c r="Y94" s="24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</row>
    <row r="95" spans="2:76"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4"/>
      <c r="X95" s="24"/>
      <c r="Y95" s="24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</row>
    <row r="96" spans="2:76"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4"/>
      <c r="X96" s="24"/>
      <c r="Y96" s="24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</row>
    <row r="97" spans="2:76"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4"/>
      <c r="X97" s="24"/>
      <c r="Y97" s="24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</row>
    <row r="98" spans="2:76"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4"/>
      <c r="X98" s="24"/>
      <c r="Y98" s="24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</row>
    <row r="99" spans="2:76"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4"/>
      <c r="X99" s="24"/>
      <c r="Y99" s="24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</row>
    <row r="100" spans="2:76"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4"/>
      <c r="X100" s="24"/>
      <c r="Y100" s="24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</row>
    <row r="101" spans="2:76"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4"/>
      <c r="X101" s="24"/>
      <c r="Y101" s="24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</row>
    <row r="102" spans="2:76"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4"/>
      <c r="X102" s="24"/>
      <c r="Y102" s="24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</row>
    <row r="103" spans="2:76"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4"/>
      <c r="X103" s="24"/>
      <c r="Y103" s="24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</row>
    <row r="104" spans="2:76"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4"/>
      <c r="X104" s="24"/>
      <c r="Y104" s="24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</row>
    <row r="105" spans="2:76"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4"/>
      <c r="X105" s="24"/>
      <c r="Y105" s="24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</row>
    <row r="106" spans="2:76"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4"/>
      <c r="X106" s="24"/>
      <c r="Y106" s="24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</row>
    <row r="107" spans="2:76"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4"/>
      <c r="X107" s="24"/>
      <c r="Y107" s="24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</row>
    <row r="108" spans="2:76"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4"/>
      <c r="X108" s="24"/>
      <c r="Y108" s="24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</row>
    <row r="109" spans="2:76"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4"/>
      <c r="X109" s="24"/>
      <c r="Y109" s="24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</row>
    <row r="110" spans="2:76"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4"/>
      <c r="X110" s="24"/>
      <c r="Y110" s="24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</row>
    <row r="111" spans="2:76"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4"/>
      <c r="X111" s="24"/>
      <c r="Y111" s="24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</row>
    <row r="112" spans="2:76"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4"/>
      <c r="X112" s="24"/>
      <c r="Y112" s="24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</row>
    <row r="113" spans="2:76"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4"/>
      <c r="X113" s="24"/>
      <c r="Y113" s="24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</row>
    <row r="114" spans="2:76"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4"/>
      <c r="X114" s="24"/>
      <c r="Y114" s="24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</row>
    <row r="115" spans="2:76"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4"/>
      <c r="X115" s="24"/>
      <c r="Y115" s="24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</row>
    <row r="116" spans="2:76"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4"/>
      <c r="X116" s="24"/>
      <c r="Y116" s="24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</row>
    <row r="117" spans="2:76"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4"/>
      <c r="X117" s="24"/>
      <c r="Y117" s="24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</row>
    <row r="118" spans="2:76"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4"/>
      <c r="X118" s="24"/>
      <c r="Y118" s="24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</row>
    <row r="119" spans="2:76"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4"/>
      <c r="X119" s="24"/>
      <c r="Y119" s="24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</row>
    <row r="120" spans="2:76"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4"/>
      <c r="X120" s="24"/>
      <c r="Y120" s="24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</row>
    <row r="121" spans="2:76"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4"/>
      <c r="X121" s="24"/>
      <c r="Y121" s="24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</row>
    <row r="122" spans="2:76"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4"/>
      <c r="X122" s="24"/>
      <c r="Y122" s="24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</row>
    <row r="123" spans="2:76"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4"/>
      <c r="X123" s="24"/>
      <c r="Y123" s="24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</row>
    <row r="124" spans="2:76"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4"/>
      <c r="X124" s="24"/>
      <c r="Y124" s="24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</row>
    <row r="125" spans="2:76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4"/>
      <c r="X125" s="24"/>
      <c r="Y125" s="24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</row>
    <row r="126" spans="2:76"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4"/>
      <c r="X126" s="24"/>
      <c r="Y126" s="24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</row>
    <row r="127" spans="2:76"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4"/>
      <c r="X127" s="24"/>
      <c r="Y127" s="24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</row>
  </sheetData>
  <mergeCells count="595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AI22:AR22"/>
    <mergeCell ref="AS22:AU22"/>
    <mergeCell ref="AV22:AY22"/>
    <mergeCell ref="AZ22:BC22"/>
    <mergeCell ref="BD22:BG22"/>
    <mergeCell ref="BH22:BK22"/>
    <mergeCell ref="BL22:BO22"/>
    <mergeCell ref="BP22:BS22"/>
    <mergeCell ref="BT22:BV22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D24:BG24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D26:E26"/>
    <mergeCell ref="F26:G26"/>
    <mergeCell ref="AI26:AR26"/>
    <mergeCell ref="AS26:AU26"/>
    <mergeCell ref="AV26:AY26"/>
    <mergeCell ref="BH24:BK24"/>
    <mergeCell ref="BL24:BO24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D29:E29"/>
    <mergeCell ref="F29:G29"/>
    <mergeCell ref="AI29:AR29"/>
    <mergeCell ref="AS29:AU29"/>
    <mergeCell ref="AV29:AY29"/>
    <mergeCell ref="BH27:BK27"/>
    <mergeCell ref="BL27:BO27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D27:E27"/>
    <mergeCell ref="F27:G27"/>
    <mergeCell ref="AS27:AU27"/>
    <mergeCell ref="AV27:AY27"/>
    <mergeCell ref="AZ27:BC27"/>
    <mergeCell ref="BD27:BG27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D32:E32"/>
    <mergeCell ref="F32:G32"/>
    <mergeCell ref="AI32:AR32"/>
    <mergeCell ref="AS32:AU32"/>
    <mergeCell ref="AV32:AY32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AS53:AU53"/>
    <mergeCell ref="AV53:AY53"/>
    <mergeCell ref="AZ53:BC53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D60:E60"/>
    <mergeCell ref="F60:G60"/>
    <mergeCell ref="AI60:AR60"/>
    <mergeCell ref="AS60:AU60"/>
    <mergeCell ref="AV60:AY60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T67:BV67"/>
    <mergeCell ref="D68:E68"/>
    <mergeCell ref="F68:G68"/>
    <mergeCell ref="AI68:AR68"/>
    <mergeCell ref="AS68:AU68"/>
    <mergeCell ref="AV68:AY68"/>
    <mergeCell ref="AZ68:BC68"/>
    <mergeCell ref="D67:E67"/>
    <mergeCell ref="F67:G67"/>
    <mergeCell ref="AI67:AR67"/>
    <mergeCell ref="AS67:AU67"/>
    <mergeCell ref="AV67:AY67"/>
    <mergeCell ref="AZ67:BC67"/>
    <mergeCell ref="BD68:BG68"/>
    <mergeCell ref="BH68:BK68"/>
    <mergeCell ref="BP68:BS68"/>
    <mergeCell ref="BT68:BV68"/>
    <mergeCell ref="AS69:AU69"/>
    <mergeCell ref="AV69:AY69"/>
    <mergeCell ref="AZ69:BC69"/>
    <mergeCell ref="BD69:BG69"/>
    <mergeCell ref="BH69:BK69"/>
    <mergeCell ref="BP69:BS69"/>
    <mergeCell ref="BD67:BG67"/>
    <mergeCell ref="BH67:BK67"/>
    <mergeCell ref="BP67:BS67"/>
    <mergeCell ref="BT69:BV69"/>
    <mergeCell ref="D70:E70"/>
    <mergeCell ref="F70:G70"/>
    <mergeCell ref="AI70:AR70"/>
    <mergeCell ref="AS70:AU70"/>
    <mergeCell ref="AV70:AY70"/>
    <mergeCell ref="AZ70:BC70"/>
    <mergeCell ref="BD71:BG71"/>
    <mergeCell ref="BH71:BK71"/>
    <mergeCell ref="BP71:BS71"/>
    <mergeCell ref="BT71:BV71"/>
    <mergeCell ref="BD70:BG70"/>
    <mergeCell ref="BH70:BK70"/>
    <mergeCell ref="BP70:BS70"/>
    <mergeCell ref="BT70:BV70"/>
    <mergeCell ref="D71:E71"/>
    <mergeCell ref="F71:G71"/>
    <mergeCell ref="AI71:AR71"/>
    <mergeCell ref="AS71:AU71"/>
    <mergeCell ref="AV71:AY71"/>
    <mergeCell ref="AZ71:BC71"/>
    <mergeCell ref="D69:E69"/>
    <mergeCell ref="F69:G69"/>
    <mergeCell ref="AI69:AR69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" customWidth="1"/>
    <col min="2" max="22" width="3.08984375" style="1" customWidth="1"/>
    <col min="23" max="25" width="3.08984375" style="2" customWidth="1"/>
    <col min="26" max="76" width="3.08984375" style="1" customWidth="1"/>
    <col min="77" max="16384" width="9" style="1"/>
  </cols>
  <sheetData>
    <row r="1" spans="2:76" ht="7.5" customHeight="1" thickBot="1"/>
    <row r="2" spans="2:76" s="3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394"/>
      <c r="AM2" s="394"/>
      <c r="AN2" s="394"/>
      <c r="AO2" s="394"/>
      <c r="AP2" s="394"/>
      <c r="AQ2" s="394"/>
      <c r="AR2" s="394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4"/>
      <c r="BN2" s="394"/>
      <c r="BO2" s="394"/>
      <c r="BP2" s="394"/>
      <c r="BQ2" s="394"/>
      <c r="BR2" s="394"/>
      <c r="BS2" s="394"/>
      <c r="BT2" s="394"/>
      <c r="BU2" s="394"/>
      <c r="BV2" s="394"/>
    </row>
    <row r="3" spans="2:76" s="3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395"/>
      <c r="AM3" s="395"/>
      <c r="AN3" s="395"/>
      <c r="AO3" s="395"/>
      <c r="AP3" s="395"/>
      <c r="AQ3" s="395"/>
      <c r="AR3" s="395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5"/>
      <c r="BD3" s="395"/>
      <c r="BE3" s="395"/>
      <c r="BF3" s="395"/>
      <c r="BG3" s="395"/>
      <c r="BH3" s="395"/>
      <c r="BI3" s="395"/>
      <c r="BJ3" s="395"/>
      <c r="BK3" s="395"/>
      <c r="BL3" s="395"/>
      <c r="BM3" s="395"/>
      <c r="BN3" s="395"/>
      <c r="BO3" s="395"/>
      <c r="BP3" s="395"/>
      <c r="BQ3" s="395"/>
      <c r="BR3" s="395"/>
      <c r="BS3" s="395"/>
      <c r="BT3" s="395"/>
      <c r="BU3" s="395"/>
      <c r="BV3" s="395"/>
    </row>
    <row r="4" spans="2:76" s="3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  <c r="BK4" s="394"/>
      <c r="BL4" s="394"/>
      <c r="BM4" s="394"/>
      <c r="BN4" s="394"/>
      <c r="BO4" s="394"/>
      <c r="BP4" s="394"/>
      <c r="BQ4" s="394"/>
      <c r="BR4" s="394"/>
      <c r="BS4" s="394"/>
      <c r="BT4" s="394"/>
      <c r="BU4" s="394"/>
      <c r="BV4" s="394"/>
    </row>
    <row r="5" spans="2:76" s="3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11</v>
      </c>
      <c r="AC5" s="709"/>
      <c r="AD5" s="709"/>
      <c r="AE5" s="709"/>
      <c r="AF5" s="709"/>
      <c r="AG5" s="709"/>
      <c r="AH5" s="709"/>
      <c r="AI5" s="709"/>
      <c r="AJ5" s="709"/>
      <c r="AK5" s="710"/>
      <c r="AL5" s="395"/>
      <c r="AM5" s="395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  <c r="BL5" s="395"/>
      <c r="BM5" s="395"/>
      <c r="BN5" s="395"/>
      <c r="BO5" s="395"/>
      <c r="BP5" s="395"/>
      <c r="BQ5" s="395"/>
      <c r="BR5" s="395"/>
      <c r="BS5" s="395"/>
      <c r="BT5" s="395"/>
      <c r="BU5" s="395"/>
      <c r="BV5" s="395"/>
    </row>
    <row r="6" spans="2:76" ht="6" customHeight="1" thickBot="1">
      <c r="V6" s="396"/>
      <c r="AS6" s="396"/>
      <c r="AT6" s="396"/>
      <c r="AU6" s="396"/>
      <c r="AV6" s="396"/>
      <c r="AW6" s="396"/>
      <c r="AX6" s="396"/>
      <c r="AY6" s="396"/>
      <c r="AZ6" s="396"/>
      <c r="BA6" s="396"/>
      <c r="BB6" s="396"/>
      <c r="BC6" s="396"/>
      <c r="BD6" s="396"/>
      <c r="BE6" s="396"/>
      <c r="BF6" s="396"/>
      <c r="BG6" s="396"/>
      <c r="BH6" s="396"/>
      <c r="BI6" s="396"/>
      <c r="BJ6" s="396"/>
      <c r="BK6" s="396"/>
      <c r="BL6" s="396"/>
      <c r="BM6" s="396"/>
      <c r="BN6" s="396"/>
      <c r="BO6" s="396"/>
      <c r="BP6" s="396"/>
      <c r="BQ6" s="396"/>
      <c r="BR6" s="396"/>
      <c r="BS6" s="396"/>
    </row>
    <row r="7" spans="2:76" s="25" customFormat="1" ht="12.25" customHeight="1">
      <c r="B7" s="397"/>
      <c r="C7" s="398"/>
      <c r="D7" s="398"/>
      <c r="E7" s="398"/>
      <c r="F7" s="398"/>
      <c r="G7" s="398"/>
      <c r="H7" s="398"/>
      <c r="I7" s="398"/>
      <c r="J7" s="398"/>
      <c r="K7" s="398"/>
      <c r="L7" s="398"/>
      <c r="M7" s="398"/>
      <c r="N7" s="398"/>
      <c r="O7" s="398"/>
      <c r="P7" s="398"/>
      <c r="Q7" s="398"/>
      <c r="R7" s="398"/>
      <c r="S7" s="398"/>
      <c r="T7" s="398"/>
      <c r="U7" s="398"/>
      <c r="V7" s="398"/>
      <c r="W7" s="398"/>
      <c r="X7" s="398"/>
      <c r="Y7" s="398"/>
      <c r="Z7" s="398"/>
      <c r="AA7" s="398"/>
      <c r="AB7" s="398"/>
      <c r="AC7" s="398"/>
      <c r="AD7" s="398"/>
      <c r="AE7" s="398"/>
      <c r="AF7" s="398"/>
      <c r="AG7" s="398"/>
      <c r="AH7" s="398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8"/>
      <c r="AT7" s="398"/>
      <c r="AU7" s="398"/>
      <c r="AV7" s="398"/>
      <c r="AW7" s="398"/>
      <c r="AX7" s="398"/>
      <c r="AY7" s="398"/>
      <c r="AZ7" s="398"/>
      <c r="BA7" s="398"/>
      <c r="BB7" s="398"/>
      <c r="BC7" s="398"/>
      <c r="BD7" s="398"/>
      <c r="BE7" s="398"/>
      <c r="BF7" s="398"/>
      <c r="BG7" s="398"/>
      <c r="BH7" s="398"/>
      <c r="BI7" s="398"/>
      <c r="BJ7" s="398"/>
      <c r="BK7" s="398"/>
      <c r="BL7" s="398"/>
      <c r="BM7" s="398"/>
      <c r="BN7" s="398"/>
      <c r="BO7" s="398"/>
      <c r="BP7" s="398"/>
      <c r="BQ7" s="398"/>
      <c r="BR7" s="398"/>
      <c r="BS7" s="398"/>
      <c r="BT7" s="399"/>
      <c r="BU7" s="399"/>
      <c r="BV7" s="399"/>
      <c r="BW7" s="399"/>
      <c r="BX7" s="400"/>
    </row>
    <row r="8" spans="2:76" s="25" customFormat="1" ht="12.25" customHeight="1">
      <c r="B8" s="401"/>
      <c r="C8" s="402" t="str">
        <f ca="1">RIGHT(CELL("filename",A1),LEN(CELL("filename",A1))-FIND("]",CELL("filename",A1)))</f>
        <v>ACT_DEVICE_BROKEN_CARRIR_LINK</v>
      </c>
      <c r="D8" s="403"/>
      <c r="E8" s="404"/>
      <c r="F8" s="404"/>
      <c r="G8" s="404"/>
      <c r="H8" s="404"/>
      <c r="I8" s="405"/>
      <c r="J8" s="404"/>
      <c r="K8" s="404"/>
      <c r="L8" s="405"/>
      <c r="M8" s="404"/>
      <c r="N8" s="404"/>
      <c r="O8" s="404"/>
      <c r="P8" s="404"/>
      <c r="Q8" s="404"/>
      <c r="R8" s="404"/>
      <c r="S8" s="404"/>
      <c r="T8" s="404"/>
      <c r="U8" s="404"/>
      <c r="V8" s="404"/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6"/>
      <c r="AJ8" s="406"/>
      <c r="AK8" s="406"/>
      <c r="AL8" s="406"/>
      <c r="AM8" s="406"/>
      <c r="AN8" s="406"/>
      <c r="AO8" s="406"/>
      <c r="AP8" s="406"/>
      <c r="AQ8" s="406"/>
      <c r="AR8" s="407"/>
      <c r="AS8" s="404"/>
      <c r="AT8" s="404"/>
      <c r="AU8" s="404"/>
      <c r="AV8" s="404"/>
      <c r="AW8" s="404"/>
      <c r="AX8" s="404"/>
      <c r="AY8" s="404"/>
      <c r="AZ8" s="404"/>
      <c r="BA8" s="404"/>
      <c r="BB8" s="404"/>
      <c r="BC8" s="404"/>
      <c r="BD8" s="404"/>
      <c r="BE8" s="404"/>
      <c r="BF8" s="404"/>
      <c r="BG8" s="404"/>
      <c r="BH8" s="404"/>
      <c r="BI8" s="404"/>
      <c r="BJ8" s="404"/>
      <c r="BK8" s="404"/>
      <c r="BL8" s="404"/>
      <c r="BM8" s="404"/>
      <c r="BN8" s="404"/>
      <c r="BO8" s="404"/>
      <c r="BP8" s="404"/>
      <c r="BQ8" s="404"/>
      <c r="BR8" s="404"/>
      <c r="BS8" s="404"/>
      <c r="BT8" s="406"/>
      <c r="BU8" s="406"/>
      <c r="BV8" s="406"/>
      <c r="BW8" s="407"/>
      <c r="BX8" s="408"/>
    </row>
    <row r="9" spans="2:76" s="25" customFormat="1" ht="12.25" customHeight="1">
      <c r="B9" s="409"/>
      <c r="C9" s="405"/>
      <c r="D9" s="410"/>
      <c r="E9" s="404"/>
      <c r="F9" s="404"/>
      <c r="G9" s="404"/>
      <c r="H9" s="404"/>
      <c r="I9" s="404"/>
      <c r="J9" s="404"/>
      <c r="K9" s="404"/>
      <c r="L9" s="405"/>
      <c r="M9" s="404"/>
      <c r="N9" s="404"/>
      <c r="O9" s="404"/>
      <c r="P9" s="404"/>
      <c r="Q9" s="404"/>
      <c r="R9" s="404"/>
      <c r="S9" s="404"/>
      <c r="T9" s="404"/>
      <c r="U9" s="404"/>
      <c r="V9" s="404"/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6"/>
      <c r="AJ9" s="406"/>
      <c r="AK9" s="406"/>
      <c r="AL9" s="406"/>
      <c r="AM9" s="406"/>
      <c r="AN9" s="406"/>
      <c r="AO9" s="406"/>
      <c r="AP9" s="406"/>
      <c r="AQ9" s="406"/>
      <c r="AR9" s="407"/>
      <c r="AS9" s="404"/>
      <c r="AT9" s="404"/>
      <c r="AU9" s="404"/>
      <c r="AV9" s="404"/>
      <c r="AW9" s="404"/>
      <c r="AX9" s="404"/>
      <c r="AY9" s="404"/>
      <c r="AZ9" s="404"/>
      <c r="BA9" s="404"/>
      <c r="BB9" s="404"/>
      <c r="BC9" s="404"/>
      <c r="BD9" s="404"/>
      <c r="BE9" s="404"/>
      <c r="BF9" s="404"/>
      <c r="BG9" s="404"/>
      <c r="BH9" s="404"/>
      <c r="BI9" s="404"/>
      <c r="BJ9" s="404"/>
      <c r="BK9" s="404"/>
      <c r="BL9" s="404"/>
      <c r="BM9" s="404"/>
      <c r="BN9" s="404"/>
      <c r="BO9" s="404"/>
      <c r="BP9" s="404"/>
      <c r="BQ9" s="404"/>
      <c r="BR9" s="404"/>
      <c r="BS9" s="404"/>
      <c r="BT9" s="406"/>
      <c r="BU9" s="406"/>
      <c r="BV9" s="406"/>
      <c r="BW9" s="407"/>
      <c r="BX9" s="408"/>
    </row>
    <row r="10" spans="2:76" s="25" customFormat="1" ht="12.25" customHeight="1">
      <c r="B10" s="409"/>
      <c r="C10" s="411"/>
      <c r="D10" s="403"/>
      <c r="E10" s="404"/>
      <c r="F10" s="404"/>
      <c r="G10" s="404"/>
      <c r="H10" s="404"/>
      <c r="I10" s="404"/>
      <c r="J10" s="404"/>
      <c r="K10" s="404"/>
      <c r="L10" s="405"/>
      <c r="M10" s="404"/>
      <c r="N10" s="404"/>
      <c r="O10" s="404"/>
      <c r="P10" s="404"/>
      <c r="Q10" s="404"/>
      <c r="R10" s="404"/>
      <c r="S10" s="404"/>
      <c r="T10" s="404"/>
      <c r="U10" s="404"/>
      <c r="V10" s="404"/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6"/>
      <c r="AJ10" s="406"/>
      <c r="AK10" s="406"/>
      <c r="AL10" s="406"/>
      <c r="AM10" s="406"/>
      <c r="AN10" s="406"/>
      <c r="AO10" s="406"/>
      <c r="AP10" s="406"/>
      <c r="AQ10" s="406"/>
      <c r="AR10" s="407"/>
      <c r="AS10" s="404"/>
      <c r="AT10" s="404"/>
      <c r="AU10" s="404"/>
      <c r="AV10" s="404"/>
      <c r="AW10" s="404"/>
      <c r="AX10" s="404"/>
      <c r="AY10" s="404"/>
      <c r="AZ10" s="404"/>
      <c r="BA10" s="404"/>
      <c r="BB10" s="404"/>
      <c r="BC10" s="404"/>
      <c r="BD10" s="404"/>
      <c r="BE10" s="404"/>
      <c r="BF10" s="404"/>
      <c r="BG10" s="404"/>
      <c r="BH10" s="404"/>
      <c r="BI10" s="404"/>
      <c r="BJ10" s="404"/>
      <c r="BK10" s="404"/>
      <c r="BL10" s="404"/>
      <c r="BM10" s="404"/>
      <c r="BN10" s="404"/>
      <c r="BO10" s="404"/>
      <c r="BP10" s="404"/>
      <c r="BQ10" s="404"/>
      <c r="BR10" s="404"/>
      <c r="BS10" s="404"/>
      <c r="BT10" s="406"/>
      <c r="BU10" s="406"/>
      <c r="BV10" s="406"/>
      <c r="BW10" s="407"/>
      <c r="BX10" s="408"/>
    </row>
    <row r="11" spans="2:76" s="25" customFormat="1" ht="12.25" customHeight="1">
      <c r="B11" s="409"/>
      <c r="C11" s="404"/>
      <c r="D11" s="403"/>
      <c r="E11" s="404"/>
      <c r="F11" s="404"/>
      <c r="AI11" s="406"/>
      <c r="AJ11" s="406"/>
      <c r="AK11" s="406"/>
      <c r="AL11" s="406"/>
      <c r="AM11" s="406"/>
      <c r="AN11" s="406"/>
      <c r="AO11" s="406"/>
      <c r="AP11" s="406"/>
      <c r="AQ11" s="406"/>
      <c r="AR11" s="407"/>
      <c r="AX11" s="404"/>
      <c r="AY11" s="404"/>
      <c r="BB11" s="404"/>
      <c r="BC11" s="404"/>
      <c r="BD11" s="404"/>
      <c r="BE11" s="404"/>
      <c r="BF11" s="404"/>
      <c r="BG11" s="404"/>
      <c r="BH11" s="404"/>
      <c r="BI11" s="404"/>
      <c r="BJ11" s="404"/>
      <c r="BK11" s="404"/>
      <c r="BL11" s="404"/>
      <c r="BM11" s="404"/>
      <c r="BN11" s="404"/>
      <c r="BO11" s="404"/>
      <c r="BP11" s="404"/>
      <c r="BQ11" s="404"/>
      <c r="BR11" s="404"/>
      <c r="BS11" s="404"/>
      <c r="BT11" s="406"/>
      <c r="BU11" s="406"/>
      <c r="BV11" s="406"/>
      <c r="BW11" s="407"/>
      <c r="BX11" s="408"/>
    </row>
    <row r="12" spans="2:76" s="25" customFormat="1" ht="12.25" customHeight="1">
      <c r="B12" s="412"/>
      <c r="C12" s="413" t="s">
        <v>1198</v>
      </c>
      <c r="D12" s="414"/>
      <c r="E12" s="414"/>
      <c r="F12" s="414"/>
      <c r="G12" s="414"/>
      <c r="H12" s="415"/>
      <c r="I12" s="416" t="s">
        <v>1238</v>
      </c>
      <c r="J12" s="417"/>
      <c r="K12" s="417"/>
      <c r="L12" s="417"/>
      <c r="M12" s="417"/>
      <c r="N12" s="417"/>
      <c r="O12" s="417"/>
      <c r="P12" s="418"/>
      <c r="Q12" s="888" t="s">
        <v>1200</v>
      </c>
      <c r="R12" s="889"/>
      <c r="S12" s="889"/>
      <c r="T12" s="889"/>
      <c r="U12" s="890"/>
      <c r="V12" s="419" t="s">
        <v>1201</v>
      </c>
      <c r="W12" s="420"/>
      <c r="X12" s="420"/>
      <c r="Y12" s="421"/>
      <c r="Z12" s="420"/>
      <c r="AA12" s="420"/>
      <c r="AB12" s="422"/>
      <c r="AC12" s="423"/>
      <c r="AD12" s="423"/>
      <c r="AE12" s="423"/>
      <c r="AF12" s="423"/>
      <c r="AG12" s="423"/>
      <c r="AH12" s="423"/>
      <c r="AI12" s="424"/>
      <c r="AJ12" s="424"/>
      <c r="AK12" s="424"/>
      <c r="AL12" s="424"/>
      <c r="AM12" s="424"/>
      <c r="AN12" s="424"/>
      <c r="AO12" s="424"/>
      <c r="AP12" s="424"/>
      <c r="AQ12" s="424"/>
      <c r="AR12" s="424"/>
      <c r="AS12" s="425"/>
      <c r="AT12" s="426"/>
      <c r="AU12" s="426"/>
      <c r="AV12" s="427"/>
      <c r="AW12" s="427"/>
      <c r="AX12" s="426"/>
      <c r="AY12" s="426"/>
      <c r="AZ12" s="427"/>
      <c r="BA12" s="427"/>
      <c r="BB12" s="426"/>
      <c r="BC12" s="426"/>
      <c r="BD12" s="426"/>
      <c r="BE12" s="426"/>
      <c r="BF12" s="426"/>
      <c r="BG12" s="426"/>
      <c r="BH12" s="426"/>
      <c r="BI12" s="426"/>
      <c r="BJ12" s="426"/>
      <c r="BK12" s="426"/>
      <c r="BL12" s="426"/>
      <c r="BM12" s="426"/>
      <c r="BN12" s="426"/>
      <c r="BO12" s="426"/>
      <c r="BP12" s="426"/>
      <c r="BQ12" s="426"/>
      <c r="BR12" s="426"/>
      <c r="BS12" s="426"/>
      <c r="BT12" s="428"/>
      <c r="BU12" s="428"/>
      <c r="BV12" s="424"/>
      <c r="BW12" s="429"/>
      <c r="BX12" s="430"/>
    </row>
    <row r="13" spans="2:76" s="25" customFormat="1" ht="12.25" customHeight="1">
      <c r="B13" s="431"/>
      <c r="C13" s="888" t="s">
        <v>1202</v>
      </c>
      <c r="D13" s="889"/>
      <c r="E13" s="889"/>
      <c r="F13" s="889"/>
      <c r="G13" s="889"/>
      <c r="H13" s="890"/>
      <c r="I13" s="914" t="s">
        <v>1239</v>
      </c>
      <c r="J13" s="912"/>
      <c r="K13" s="912"/>
      <c r="L13" s="912"/>
      <c r="M13" s="912"/>
      <c r="N13" s="912"/>
      <c r="O13" s="912"/>
      <c r="P13" s="913"/>
      <c r="Q13" s="888" t="s">
        <v>1204</v>
      </c>
      <c r="R13" s="889"/>
      <c r="S13" s="889"/>
      <c r="T13" s="889"/>
      <c r="U13" s="890"/>
      <c r="V13" s="421" t="s">
        <v>1205</v>
      </c>
      <c r="W13" s="420" t="s">
        <v>1206</v>
      </c>
      <c r="X13" s="420"/>
      <c r="Y13" s="421" t="s">
        <v>1207</v>
      </c>
      <c r="Z13" s="420" t="s">
        <v>1208</v>
      </c>
      <c r="AA13" s="420"/>
      <c r="AB13" s="422"/>
      <c r="AC13" s="423"/>
      <c r="AD13" s="423"/>
      <c r="AE13" s="423"/>
      <c r="AF13" s="423"/>
      <c r="AG13" s="423"/>
      <c r="AH13" s="423"/>
      <c r="AI13" s="424"/>
      <c r="AJ13" s="424"/>
      <c r="AK13" s="424"/>
      <c r="AL13" s="424"/>
      <c r="AM13" s="424"/>
      <c r="AN13" s="424"/>
      <c r="AO13" s="424"/>
      <c r="AP13" s="424"/>
      <c r="AQ13" s="424"/>
      <c r="AR13" s="424"/>
      <c r="AS13" s="427"/>
      <c r="AT13" s="426"/>
      <c r="AU13" s="426"/>
      <c r="AV13" s="427"/>
      <c r="AW13" s="427"/>
      <c r="AX13" s="426"/>
      <c r="AY13" s="426"/>
      <c r="AZ13" s="427"/>
      <c r="BA13" s="427"/>
      <c r="BB13" s="426"/>
      <c r="BC13" s="426"/>
      <c r="BD13" s="426"/>
      <c r="BE13" s="426"/>
      <c r="BF13" s="426"/>
      <c r="BG13" s="426"/>
      <c r="BH13" s="426"/>
      <c r="BI13" s="426"/>
      <c r="BJ13" s="426"/>
      <c r="BK13" s="426"/>
      <c r="BL13" s="426"/>
      <c r="BM13" s="426"/>
      <c r="BN13" s="426"/>
      <c r="BO13" s="426"/>
      <c r="BP13" s="426"/>
      <c r="BQ13" s="426"/>
      <c r="BR13" s="426"/>
      <c r="BS13" s="426"/>
      <c r="BT13" s="428"/>
      <c r="BU13" s="424"/>
      <c r="BV13" s="424"/>
      <c r="BW13" s="429"/>
      <c r="BX13" s="430"/>
    </row>
    <row r="14" spans="2:76" s="25" customFormat="1" ht="12.25" customHeight="1">
      <c r="B14" s="431"/>
      <c r="C14" s="888" t="s">
        <v>1209</v>
      </c>
      <c r="D14" s="889"/>
      <c r="E14" s="889"/>
      <c r="F14" s="889"/>
      <c r="G14" s="889"/>
      <c r="H14" s="890"/>
      <c r="I14" s="891">
        <f>SUM(BP20:BS70)</f>
        <v>142</v>
      </c>
      <c r="J14" s="892"/>
      <c r="K14" s="892"/>
      <c r="L14" s="892"/>
      <c r="M14" s="892"/>
      <c r="N14" s="892"/>
      <c r="O14" s="892"/>
      <c r="P14" s="893"/>
      <c r="Q14" s="894"/>
      <c r="R14" s="895"/>
      <c r="S14" s="895"/>
      <c r="T14" s="895"/>
      <c r="U14" s="895"/>
      <c r="V14" s="896"/>
      <c r="W14" s="896"/>
      <c r="X14" s="896"/>
      <c r="Y14" s="896"/>
      <c r="Z14" s="896"/>
      <c r="AA14" s="896"/>
      <c r="AB14" s="896"/>
      <c r="AC14" s="423"/>
      <c r="AD14" s="423"/>
      <c r="AE14" s="423"/>
      <c r="AF14" s="423"/>
      <c r="AG14" s="423"/>
      <c r="AH14" s="423"/>
      <c r="AI14" s="424"/>
      <c r="AJ14" s="424"/>
      <c r="AK14" s="424"/>
      <c r="AL14" s="424"/>
      <c r="AM14" s="424"/>
      <c r="AN14" s="424"/>
      <c r="AO14" s="424"/>
      <c r="AP14" s="424"/>
      <c r="AQ14" s="424"/>
      <c r="AR14" s="424"/>
      <c r="AS14" s="897"/>
      <c r="AT14" s="897"/>
      <c r="AU14" s="897"/>
      <c r="AV14" s="897"/>
      <c r="AW14" s="897"/>
      <c r="AX14" s="897"/>
      <c r="AY14" s="897"/>
      <c r="AZ14" s="897"/>
      <c r="BA14" s="897"/>
      <c r="BB14" s="897"/>
      <c r="BC14" s="897"/>
      <c r="BD14" s="432"/>
      <c r="BE14" s="432"/>
      <c r="BF14" s="432"/>
      <c r="BG14" s="432"/>
      <c r="BH14" s="432"/>
      <c r="BI14" s="432"/>
      <c r="BJ14" s="432"/>
      <c r="BK14" s="432"/>
      <c r="BL14" s="432"/>
      <c r="BM14" s="432"/>
      <c r="BN14" s="432"/>
      <c r="BO14" s="432"/>
      <c r="BP14" s="432"/>
      <c r="BQ14" s="432"/>
      <c r="BR14" s="432"/>
      <c r="BS14" s="432"/>
      <c r="BT14" s="428"/>
      <c r="BU14" s="424"/>
      <c r="BV14" s="424"/>
      <c r="BW14" s="433"/>
      <c r="BX14" s="430"/>
    </row>
    <row r="15" spans="2:76" s="25" customFormat="1" ht="12.25" customHeight="1">
      <c r="B15" s="431"/>
      <c r="C15" s="434"/>
      <c r="D15" s="434"/>
      <c r="E15" s="434"/>
      <c r="F15" s="434"/>
      <c r="G15" s="434"/>
      <c r="H15" s="434"/>
      <c r="I15" s="434"/>
      <c r="J15" s="434"/>
      <c r="K15" s="434"/>
      <c r="L15" s="434"/>
      <c r="M15" s="434"/>
      <c r="N15" s="434"/>
      <c r="O15" s="434"/>
      <c r="P15" s="434"/>
      <c r="Q15" s="434"/>
      <c r="R15" s="434"/>
      <c r="S15" s="434"/>
      <c r="T15" s="434"/>
      <c r="U15" s="434"/>
      <c r="V15" s="434"/>
      <c r="W15" s="434"/>
      <c r="X15" s="434"/>
      <c r="Y15" s="434"/>
      <c r="Z15" s="434"/>
      <c r="AA15" s="434"/>
      <c r="AB15" s="434"/>
      <c r="AC15" s="434"/>
      <c r="AD15" s="434"/>
      <c r="AE15" s="434"/>
      <c r="AF15" s="434"/>
      <c r="AG15" s="434"/>
      <c r="AH15" s="434"/>
      <c r="AI15" s="424"/>
      <c r="AJ15" s="424"/>
      <c r="AK15" s="424"/>
      <c r="AL15" s="424"/>
      <c r="AM15" s="424"/>
      <c r="AN15" s="424"/>
      <c r="AO15" s="424"/>
      <c r="AP15" s="424"/>
      <c r="AQ15" s="424"/>
      <c r="AR15" s="424"/>
      <c r="AS15" s="434"/>
      <c r="AT15" s="434"/>
      <c r="AU15" s="434"/>
      <c r="AV15" s="434"/>
      <c r="AW15" s="434"/>
      <c r="AX15" s="434"/>
      <c r="AY15" s="434"/>
      <c r="AZ15" s="434"/>
      <c r="BA15" s="434"/>
      <c r="BB15" s="434"/>
      <c r="BC15" s="434"/>
      <c r="BD15" s="434"/>
      <c r="BE15" s="434"/>
      <c r="BF15" s="434"/>
      <c r="BG15" s="434"/>
      <c r="BH15" s="434"/>
      <c r="BI15" s="434"/>
      <c r="BJ15" s="434"/>
      <c r="BK15" s="434"/>
      <c r="BL15" s="434"/>
      <c r="BM15" s="434"/>
      <c r="BN15" s="434"/>
      <c r="BO15" s="434"/>
      <c r="BP15" s="434"/>
      <c r="BQ15" s="434"/>
      <c r="BR15" s="434"/>
      <c r="BS15" s="434"/>
      <c r="BT15" s="428"/>
      <c r="BU15" s="424"/>
      <c r="BV15" s="424"/>
      <c r="BW15" s="433"/>
      <c r="BX15" s="430"/>
    </row>
    <row r="16" spans="2:76" s="25" customFormat="1" ht="12.25" customHeight="1">
      <c r="B16" s="431"/>
      <c r="C16" s="434"/>
      <c r="D16" s="434"/>
      <c r="E16" s="434"/>
      <c r="F16" s="434"/>
      <c r="G16" s="434"/>
      <c r="H16" s="434"/>
      <c r="I16" s="434"/>
      <c r="J16" s="434"/>
      <c r="K16" s="434"/>
      <c r="L16" s="434"/>
      <c r="M16" s="434"/>
      <c r="N16" s="434"/>
      <c r="O16" s="434"/>
      <c r="P16" s="434"/>
      <c r="Q16" s="434"/>
      <c r="R16" s="434"/>
      <c r="S16" s="434"/>
      <c r="T16" s="434"/>
      <c r="U16" s="434"/>
      <c r="V16" s="434"/>
      <c r="W16" s="434"/>
      <c r="X16" s="434"/>
      <c r="Y16" s="434"/>
      <c r="Z16" s="434"/>
      <c r="AA16" s="434"/>
      <c r="AB16" s="434"/>
      <c r="AC16" s="434"/>
      <c r="AD16" s="434"/>
      <c r="AE16" s="434"/>
      <c r="AF16" s="434"/>
      <c r="AG16" s="434"/>
      <c r="AH16" s="434"/>
      <c r="AI16" s="424"/>
      <c r="AJ16" s="424"/>
      <c r="AK16" s="424"/>
      <c r="AL16" s="424"/>
      <c r="AM16" s="424"/>
      <c r="AN16" s="424"/>
      <c r="AO16" s="424"/>
      <c r="AP16" s="424"/>
      <c r="AQ16" s="424"/>
      <c r="AR16" s="424"/>
      <c r="AS16" s="434"/>
      <c r="AT16" s="434"/>
      <c r="AU16" s="434"/>
      <c r="AV16" s="434"/>
      <c r="AW16" s="434"/>
      <c r="AX16" s="434"/>
      <c r="AY16" s="434"/>
      <c r="AZ16" s="434"/>
      <c r="BA16" s="434"/>
      <c r="BB16" s="434"/>
      <c r="BC16" s="434"/>
      <c r="BD16" s="434"/>
      <c r="BE16" s="434"/>
      <c r="BF16" s="434"/>
      <c r="BG16" s="434"/>
      <c r="BH16" s="434"/>
      <c r="BI16" s="434"/>
      <c r="BJ16" s="434"/>
      <c r="BK16" s="434"/>
      <c r="BL16" s="434"/>
      <c r="BM16" s="434"/>
      <c r="BN16" s="434"/>
      <c r="BO16" s="434"/>
      <c r="BP16" s="434"/>
      <c r="BQ16" s="434"/>
      <c r="BR16" s="434"/>
      <c r="BS16" s="434"/>
      <c r="BT16" s="428"/>
      <c r="BU16" s="424"/>
      <c r="BV16" s="424"/>
      <c r="BW16" s="433"/>
      <c r="BX16" s="430"/>
    </row>
    <row r="17" spans="2:76" ht="12.25" customHeight="1">
      <c r="B17" s="4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4"/>
      <c r="X17" s="24"/>
      <c r="Y17" s="24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436"/>
      <c r="BX17" s="437"/>
    </row>
    <row r="18" spans="2:76" s="25" customFormat="1" ht="12.25" customHeight="1">
      <c r="B18" s="431"/>
      <c r="C18" s="884" t="s">
        <v>1197</v>
      </c>
      <c r="D18" s="898" t="s">
        <v>1210</v>
      </c>
      <c r="E18" s="899"/>
      <c r="F18" s="898" t="s">
        <v>1211</v>
      </c>
      <c r="G18" s="902"/>
      <c r="H18" s="884" t="s">
        <v>1212</v>
      </c>
      <c r="I18" s="884"/>
      <c r="J18" s="884"/>
      <c r="K18" s="884"/>
      <c r="L18" s="884" t="s">
        <v>1213</v>
      </c>
      <c r="M18" s="884"/>
      <c r="N18" s="884"/>
      <c r="O18" s="884"/>
      <c r="P18" s="884"/>
      <c r="Q18" s="884"/>
      <c r="R18" s="884"/>
      <c r="S18" s="884"/>
      <c r="T18" s="884"/>
      <c r="U18" s="884"/>
      <c r="V18" s="884"/>
      <c r="W18" s="884" t="s">
        <v>1214</v>
      </c>
      <c r="X18" s="884"/>
      <c r="Y18" s="884"/>
      <c r="Z18" s="884"/>
      <c r="AA18" s="884"/>
      <c r="AB18" s="884"/>
      <c r="AC18" s="884"/>
      <c r="AD18" s="884"/>
      <c r="AE18" s="884"/>
      <c r="AF18" s="884"/>
      <c r="AG18" s="884"/>
      <c r="AH18" s="884"/>
      <c r="AI18" s="905" t="s">
        <v>1215</v>
      </c>
      <c r="AJ18" s="906"/>
      <c r="AK18" s="906"/>
      <c r="AL18" s="906"/>
      <c r="AM18" s="906"/>
      <c r="AN18" s="906"/>
      <c r="AO18" s="906"/>
      <c r="AP18" s="906"/>
      <c r="AQ18" s="906"/>
      <c r="AR18" s="902"/>
      <c r="AS18" s="884" t="s">
        <v>1216</v>
      </c>
      <c r="AT18" s="884"/>
      <c r="AU18" s="884"/>
      <c r="AV18" s="908" t="s">
        <v>1217</v>
      </c>
      <c r="AW18" s="909"/>
      <c r="AX18" s="909"/>
      <c r="AY18" s="909"/>
      <c r="AZ18" s="909"/>
      <c r="BA18" s="909"/>
      <c r="BB18" s="909"/>
      <c r="BC18" s="909"/>
      <c r="BD18" s="909"/>
      <c r="BE18" s="909"/>
      <c r="BF18" s="909"/>
      <c r="BG18" s="909"/>
      <c r="BH18" s="909"/>
      <c r="BI18" s="909"/>
      <c r="BJ18" s="909"/>
      <c r="BK18" s="909"/>
      <c r="BL18" s="909"/>
      <c r="BM18" s="909"/>
      <c r="BN18" s="909"/>
      <c r="BO18" s="909"/>
      <c r="BP18" s="909"/>
      <c r="BQ18" s="909"/>
      <c r="BR18" s="909"/>
      <c r="BS18" s="910"/>
      <c r="BT18" s="884" t="s">
        <v>1218</v>
      </c>
      <c r="BU18" s="884"/>
      <c r="BV18" s="884"/>
      <c r="BW18" s="433"/>
      <c r="BX18" s="430"/>
    </row>
    <row r="19" spans="2:76" s="25" customFormat="1" ht="12.25" customHeight="1">
      <c r="B19" s="431"/>
      <c r="C19" s="884"/>
      <c r="D19" s="900"/>
      <c r="E19" s="901"/>
      <c r="F19" s="903"/>
      <c r="G19" s="904"/>
      <c r="H19" s="438" t="s">
        <v>1219</v>
      </c>
      <c r="I19" s="438" t="s">
        <v>1240</v>
      </c>
      <c r="J19" s="438" t="s">
        <v>1241</v>
      </c>
      <c r="K19" s="438" t="s">
        <v>1242</v>
      </c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903"/>
      <c r="AJ19" s="907"/>
      <c r="AK19" s="907"/>
      <c r="AL19" s="907"/>
      <c r="AM19" s="907"/>
      <c r="AN19" s="907"/>
      <c r="AO19" s="907"/>
      <c r="AP19" s="907"/>
      <c r="AQ19" s="907"/>
      <c r="AR19" s="904"/>
      <c r="AS19" s="884"/>
      <c r="AT19" s="884"/>
      <c r="AU19" s="884"/>
      <c r="AV19" s="885" t="s">
        <v>1243</v>
      </c>
      <c r="AW19" s="886"/>
      <c r="AX19" s="886"/>
      <c r="AY19" s="887"/>
      <c r="AZ19" s="885" t="s">
        <v>270</v>
      </c>
      <c r="BA19" s="886"/>
      <c r="BB19" s="886"/>
      <c r="BC19" s="887"/>
      <c r="BD19" s="885" t="s">
        <v>271</v>
      </c>
      <c r="BE19" s="886"/>
      <c r="BF19" s="886"/>
      <c r="BG19" s="887"/>
      <c r="BH19" s="885" t="s">
        <v>1244</v>
      </c>
      <c r="BI19" s="886"/>
      <c r="BJ19" s="886"/>
      <c r="BK19" s="887"/>
      <c r="BL19" s="885" t="s">
        <v>1245</v>
      </c>
      <c r="BM19" s="886"/>
      <c r="BN19" s="886"/>
      <c r="BO19" s="887"/>
      <c r="BP19" s="885" t="s">
        <v>1246</v>
      </c>
      <c r="BQ19" s="886"/>
      <c r="BR19" s="886"/>
      <c r="BS19" s="887"/>
      <c r="BT19" s="884"/>
      <c r="BU19" s="884"/>
      <c r="BV19" s="884"/>
      <c r="BW19" s="433"/>
      <c r="BX19" s="439"/>
    </row>
    <row r="20" spans="2:76" s="25" customFormat="1" ht="12" customHeight="1">
      <c r="B20" s="431"/>
      <c r="C20" s="440">
        <v>1</v>
      </c>
      <c r="D20" s="857">
        <v>1</v>
      </c>
      <c r="E20" s="858"/>
      <c r="F20" s="857"/>
      <c r="G20" s="858"/>
      <c r="H20" s="440"/>
      <c r="I20" s="441"/>
      <c r="J20" s="442"/>
      <c r="K20" s="442"/>
      <c r="L20" s="443" t="s">
        <v>1247</v>
      </c>
      <c r="M20" s="443"/>
      <c r="N20" s="443"/>
      <c r="O20" s="443"/>
      <c r="P20" s="443"/>
      <c r="Q20" s="443"/>
      <c r="R20" s="443"/>
      <c r="S20" s="443"/>
      <c r="T20" s="443"/>
      <c r="U20" s="443"/>
      <c r="V20" s="444"/>
      <c r="W20" s="445" t="s">
        <v>1248</v>
      </c>
      <c r="X20" s="446"/>
      <c r="Y20" s="446"/>
      <c r="Z20" s="446"/>
      <c r="AA20" s="446"/>
      <c r="AB20" s="446"/>
      <c r="AC20" s="446"/>
      <c r="AD20" s="446"/>
      <c r="AE20" s="446"/>
      <c r="AF20" s="446"/>
      <c r="AG20" s="446"/>
      <c r="AH20" s="447"/>
      <c r="AI20" s="838" t="s">
        <v>917</v>
      </c>
      <c r="AJ20" s="839"/>
      <c r="AK20" s="839"/>
      <c r="AL20" s="839"/>
      <c r="AM20" s="839"/>
      <c r="AN20" s="839"/>
      <c r="AO20" s="839"/>
      <c r="AP20" s="839"/>
      <c r="AQ20" s="839"/>
      <c r="AR20" s="840"/>
      <c r="AS20" s="841" t="s">
        <v>1249</v>
      </c>
      <c r="AT20" s="841"/>
      <c r="AU20" s="841"/>
      <c r="AV20" s="842">
        <f>LEN(L20)+LEN(M20)+LEN(N20)+LEN(O20)+LEN(P20)+LEN(Q20)</f>
        <v>10</v>
      </c>
      <c r="AW20" s="843"/>
      <c r="AX20" s="843"/>
      <c r="AY20" s="844"/>
      <c r="AZ20" s="845">
        <v>36</v>
      </c>
      <c r="BA20" s="846"/>
      <c r="BB20" s="846"/>
      <c r="BC20" s="847"/>
      <c r="BD20" s="842">
        <f>IF(AS20="String", AZ20, IF(AS20="Number",ROUNDUP(AZ20/2,0),0))</f>
        <v>36</v>
      </c>
      <c r="BE20" s="843"/>
      <c r="BF20" s="843"/>
      <c r="BG20" s="844"/>
      <c r="BH20" s="848">
        <f>IF(AS20="Number",1,IF(AS20="List",3,IF(AS20="Map", 3, IF(AS20="Boolean",1,0))))</f>
        <v>0</v>
      </c>
      <c r="BI20" s="849"/>
      <c r="BJ20" s="849"/>
      <c r="BK20" s="850"/>
      <c r="BL20" s="848"/>
      <c r="BM20" s="849"/>
      <c r="BN20" s="849"/>
      <c r="BO20" s="850"/>
      <c r="BP20" s="842">
        <f>SUM(AV20:BK20)+BL20*SUM(BP22:BS23)</f>
        <v>82</v>
      </c>
      <c r="BQ20" s="843"/>
      <c r="BR20" s="843"/>
      <c r="BS20" s="844"/>
      <c r="BT20" s="851"/>
      <c r="BU20" s="852"/>
      <c r="BV20" s="853"/>
      <c r="BW20" s="433"/>
      <c r="BX20" s="430"/>
    </row>
    <row r="21" spans="2:76" s="25" customFormat="1" ht="28.5" customHeight="1">
      <c r="B21" s="431"/>
      <c r="C21" s="440">
        <v>2</v>
      </c>
      <c r="D21" s="448"/>
      <c r="E21" s="449"/>
      <c r="F21" s="448"/>
      <c r="G21" s="449"/>
      <c r="H21" s="440"/>
      <c r="I21" s="440"/>
      <c r="J21" s="442"/>
      <c r="K21" s="442"/>
      <c r="L21" s="446" t="s">
        <v>1250</v>
      </c>
      <c r="M21" s="446"/>
      <c r="N21" s="446"/>
      <c r="O21" s="446"/>
      <c r="P21" s="446"/>
      <c r="Q21" s="446"/>
      <c r="R21" s="446"/>
      <c r="S21" s="446"/>
      <c r="T21" s="446"/>
      <c r="U21" s="446"/>
      <c r="V21" s="447"/>
      <c r="W21" s="446" t="s">
        <v>1251</v>
      </c>
      <c r="X21" s="450"/>
      <c r="Y21" s="450"/>
      <c r="Z21" s="450"/>
      <c r="AA21" s="450"/>
      <c r="AB21" s="450"/>
      <c r="AC21" s="450"/>
      <c r="AD21" s="450"/>
      <c r="AE21" s="450"/>
      <c r="AF21" s="450"/>
      <c r="AG21" s="450"/>
      <c r="AH21" s="451"/>
      <c r="AI21" s="859" t="s">
        <v>860</v>
      </c>
      <c r="AJ21" s="860"/>
      <c r="AK21" s="860"/>
      <c r="AL21" s="860"/>
      <c r="AM21" s="860"/>
      <c r="AN21" s="860"/>
      <c r="AO21" s="860"/>
      <c r="AP21" s="860"/>
      <c r="AQ21" s="860"/>
      <c r="AR21" s="861"/>
      <c r="AS21" s="841" t="s">
        <v>1249</v>
      </c>
      <c r="AT21" s="841"/>
      <c r="AU21" s="841"/>
      <c r="AV21" s="842">
        <f>LEN(L21)+LEN(M21)+LEN(N21)+LEN(O21)+LEN(P21)+LEN(Q21)</f>
        <v>10</v>
      </c>
      <c r="AW21" s="843"/>
      <c r="AX21" s="843"/>
      <c r="AY21" s="844"/>
      <c r="AZ21" s="845">
        <v>20</v>
      </c>
      <c r="BA21" s="846"/>
      <c r="BB21" s="846"/>
      <c r="BC21" s="847"/>
      <c r="BD21" s="842">
        <f>IF(AS21="String", AZ21, IF(AS21="Number",ROUNDUP(AZ21/2,0),0))</f>
        <v>20</v>
      </c>
      <c r="BE21" s="843"/>
      <c r="BF21" s="843"/>
      <c r="BG21" s="844"/>
      <c r="BH21" s="848">
        <f>IF(AS21="Number",1,IF(AS21="List",3,IF(AS21="Map", 3, IF(AS21="Boolean",1,0))))</f>
        <v>0</v>
      </c>
      <c r="BI21" s="849"/>
      <c r="BJ21" s="849"/>
      <c r="BK21" s="850"/>
      <c r="BL21" s="848"/>
      <c r="BM21" s="849"/>
      <c r="BN21" s="849"/>
      <c r="BO21" s="850"/>
      <c r="BP21" s="842">
        <f>AV21+BD21+BH21</f>
        <v>30</v>
      </c>
      <c r="BQ21" s="843"/>
      <c r="BR21" s="843"/>
      <c r="BS21" s="844"/>
      <c r="BT21" s="851"/>
      <c r="BU21" s="852"/>
      <c r="BV21" s="853"/>
      <c r="BW21" s="433"/>
      <c r="BX21" s="430"/>
    </row>
    <row r="22" spans="2:76" s="25" customFormat="1" ht="28.5" customHeight="1">
      <c r="B22" s="431"/>
      <c r="C22" s="440">
        <v>3</v>
      </c>
      <c r="D22" s="882"/>
      <c r="E22" s="883"/>
      <c r="F22" s="882"/>
      <c r="G22" s="883"/>
      <c r="H22" s="452"/>
      <c r="I22" s="452"/>
      <c r="J22" s="453"/>
      <c r="K22" s="453"/>
      <c r="L22" s="446" t="s">
        <v>1252</v>
      </c>
      <c r="M22" s="446"/>
      <c r="N22" s="446"/>
      <c r="O22" s="446"/>
      <c r="P22" s="446"/>
      <c r="Q22" s="446"/>
      <c r="R22" s="446"/>
      <c r="S22" s="446"/>
      <c r="T22" s="446"/>
      <c r="U22" s="446"/>
      <c r="V22" s="447"/>
      <c r="W22" s="446" t="s">
        <v>1253</v>
      </c>
      <c r="X22" s="450"/>
      <c r="Y22" s="450"/>
      <c r="Z22" s="450"/>
      <c r="AA22" s="450"/>
      <c r="AB22" s="450"/>
      <c r="AC22" s="450"/>
      <c r="AD22" s="450"/>
      <c r="AE22" s="450"/>
      <c r="AF22" s="450"/>
      <c r="AG22" s="450"/>
      <c r="AH22" s="451"/>
      <c r="AI22" s="859" t="s">
        <v>857</v>
      </c>
      <c r="AJ22" s="860"/>
      <c r="AK22" s="860"/>
      <c r="AL22" s="860"/>
      <c r="AM22" s="860"/>
      <c r="AN22" s="860"/>
      <c r="AO22" s="860"/>
      <c r="AP22" s="860"/>
      <c r="AQ22" s="860"/>
      <c r="AR22" s="861"/>
      <c r="AS22" s="841" t="s">
        <v>1249</v>
      </c>
      <c r="AT22" s="841"/>
      <c r="AU22" s="841"/>
      <c r="AV22" s="842">
        <f>LEN(L22)+LEN(M22)+LEN(N22)+LEN(O22)+LEN(P22)+LEN(Q22)</f>
        <v>10</v>
      </c>
      <c r="AW22" s="843"/>
      <c r="AX22" s="843"/>
      <c r="AY22" s="844"/>
      <c r="AZ22" s="845">
        <v>20</v>
      </c>
      <c r="BA22" s="846"/>
      <c r="BB22" s="846"/>
      <c r="BC22" s="847"/>
      <c r="BD22" s="842">
        <f>IF(AS22="String", AZ22, IF(AS22="Number",ROUNDUP(AZ22/2,0),0))</f>
        <v>20</v>
      </c>
      <c r="BE22" s="843"/>
      <c r="BF22" s="843"/>
      <c r="BG22" s="844"/>
      <c r="BH22" s="848">
        <f>IF(AS22="Number",1,IF(AS22="List",3,IF(AS22="Map", 3, IF(AS22="Boolean",1,0))))</f>
        <v>0</v>
      </c>
      <c r="BI22" s="849"/>
      <c r="BJ22" s="849"/>
      <c r="BK22" s="850"/>
      <c r="BL22" s="848"/>
      <c r="BM22" s="849"/>
      <c r="BN22" s="849"/>
      <c r="BO22" s="850"/>
      <c r="BP22" s="842">
        <f>AV22+BD22+BH22</f>
        <v>30</v>
      </c>
      <c r="BQ22" s="843"/>
      <c r="BR22" s="843"/>
      <c r="BS22" s="844"/>
      <c r="BT22" s="879"/>
      <c r="BU22" s="880"/>
      <c r="BV22" s="881"/>
      <c r="BW22" s="433"/>
      <c r="BX22" s="430"/>
    </row>
    <row r="23" spans="2:76" s="25" customFormat="1">
      <c r="B23" s="431"/>
      <c r="C23" s="440"/>
      <c r="D23" s="857"/>
      <c r="E23" s="858"/>
      <c r="F23" s="857"/>
      <c r="G23" s="858"/>
      <c r="H23" s="440"/>
      <c r="I23" s="440"/>
      <c r="J23" s="442"/>
      <c r="K23" s="442"/>
      <c r="L23" s="137"/>
      <c r="M23" s="137"/>
      <c r="N23" s="446"/>
      <c r="O23" s="446"/>
      <c r="P23" s="446"/>
      <c r="Q23" s="446"/>
      <c r="R23" s="446"/>
      <c r="S23" s="446"/>
      <c r="T23" s="446"/>
      <c r="U23" s="446"/>
      <c r="V23" s="447"/>
      <c r="W23" s="136"/>
      <c r="X23" s="454"/>
      <c r="Y23" s="454"/>
      <c r="Z23" s="454"/>
      <c r="AA23" s="454"/>
      <c r="AB23" s="454"/>
      <c r="AC23" s="454"/>
      <c r="AD23" s="454"/>
      <c r="AE23" s="454"/>
      <c r="AF23" s="454"/>
      <c r="AG23" s="454"/>
      <c r="AH23" s="455"/>
      <c r="AI23" s="838"/>
      <c r="AJ23" s="839"/>
      <c r="AK23" s="839"/>
      <c r="AL23" s="839"/>
      <c r="AM23" s="839"/>
      <c r="AN23" s="839"/>
      <c r="AO23" s="839"/>
      <c r="AP23" s="839"/>
      <c r="AQ23" s="839"/>
      <c r="AR23" s="840"/>
      <c r="AS23" s="841"/>
      <c r="AT23" s="841"/>
      <c r="AU23" s="841"/>
      <c r="AV23" s="842"/>
      <c r="AW23" s="843"/>
      <c r="AX23" s="843"/>
      <c r="AY23" s="844"/>
      <c r="AZ23" s="845"/>
      <c r="BA23" s="846"/>
      <c r="BB23" s="846"/>
      <c r="BC23" s="847"/>
      <c r="BD23" s="842"/>
      <c r="BE23" s="843"/>
      <c r="BF23" s="843"/>
      <c r="BG23" s="844"/>
      <c r="BH23" s="848"/>
      <c r="BI23" s="849"/>
      <c r="BJ23" s="849"/>
      <c r="BK23" s="850"/>
      <c r="BL23" s="848"/>
      <c r="BM23" s="849"/>
      <c r="BN23" s="849"/>
      <c r="BO23" s="850"/>
      <c r="BP23" s="842"/>
      <c r="BQ23" s="843"/>
      <c r="BR23" s="843"/>
      <c r="BS23" s="844"/>
      <c r="BT23" s="851"/>
      <c r="BU23" s="852"/>
      <c r="BV23" s="853"/>
      <c r="BW23" s="433"/>
      <c r="BX23" s="430"/>
    </row>
    <row r="24" spans="2:76" s="25" customFormat="1">
      <c r="B24" s="431"/>
      <c r="C24" s="440"/>
      <c r="D24" s="857"/>
      <c r="E24" s="858"/>
      <c r="F24" s="857"/>
      <c r="G24" s="858"/>
      <c r="H24" s="440"/>
      <c r="I24" s="440"/>
      <c r="J24" s="442"/>
      <c r="K24" s="442"/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4"/>
      <c r="W24" s="445"/>
      <c r="X24" s="446"/>
      <c r="Y24" s="446"/>
      <c r="Z24" s="446"/>
      <c r="AA24" s="446"/>
      <c r="AB24" s="446"/>
      <c r="AC24" s="446"/>
      <c r="AD24" s="446"/>
      <c r="AE24" s="446"/>
      <c r="AF24" s="446"/>
      <c r="AG24" s="446"/>
      <c r="AH24" s="447"/>
      <c r="AI24" s="838"/>
      <c r="AJ24" s="839"/>
      <c r="AK24" s="839"/>
      <c r="AL24" s="839"/>
      <c r="AM24" s="839"/>
      <c r="AN24" s="839"/>
      <c r="AO24" s="839"/>
      <c r="AP24" s="839"/>
      <c r="AQ24" s="839"/>
      <c r="AR24" s="840"/>
      <c r="AS24" s="841"/>
      <c r="AT24" s="841"/>
      <c r="AU24" s="841"/>
      <c r="AV24" s="842"/>
      <c r="AW24" s="843"/>
      <c r="AX24" s="843"/>
      <c r="AY24" s="844"/>
      <c r="AZ24" s="845"/>
      <c r="BA24" s="846"/>
      <c r="BB24" s="846"/>
      <c r="BC24" s="847"/>
      <c r="BD24" s="842"/>
      <c r="BE24" s="843"/>
      <c r="BF24" s="843"/>
      <c r="BG24" s="844"/>
      <c r="BH24" s="848"/>
      <c r="BI24" s="849"/>
      <c r="BJ24" s="849"/>
      <c r="BK24" s="850"/>
      <c r="BL24" s="848"/>
      <c r="BM24" s="849"/>
      <c r="BN24" s="849"/>
      <c r="BO24" s="850"/>
      <c r="BP24" s="842"/>
      <c r="BQ24" s="843"/>
      <c r="BR24" s="843"/>
      <c r="BS24" s="844"/>
      <c r="BT24" s="851"/>
      <c r="BU24" s="852"/>
      <c r="BV24" s="853"/>
      <c r="BW24" s="433"/>
      <c r="BX24" s="430"/>
    </row>
    <row r="25" spans="2:76" s="25" customFormat="1">
      <c r="B25" s="431"/>
      <c r="C25" s="440"/>
      <c r="D25" s="857"/>
      <c r="E25" s="858"/>
      <c r="F25" s="857"/>
      <c r="G25" s="858"/>
      <c r="H25" s="441"/>
      <c r="I25" s="441"/>
      <c r="J25" s="456"/>
      <c r="K25" s="456"/>
      <c r="L25" s="137"/>
      <c r="M25" s="137"/>
      <c r="N25" s="446"/>
      <c r="O25" s="446"/>
      <c r="P25" s="446"/>
      <c r="Q25" s="446"/>
      <c r="R25" s="446"/>
      <c r="S25" s="446"/>
      <c r="T25" s="446"/>
      <c r="U25" s="446"/>
      <c r="V25" s="447"/>
      <c r="W25" s="136"/>
      <c r="X25" s="446"/>
      <c r="Y25" s="446"/>
      <c r="Z25" s="446"/>
      <c r="AA25" s="446"/>
      <c r="AB25" s="446"/>
      <c r="AC25" s="446"/>
      <c r="AD25" s="446"/>
      <c r="AE25" s="446"/>
      <c r="AF25" s="446"/>
      <c r="AG25" s="446"/>
      <c r="AH25" s="447"/>
      <c r="AI25" s="876"/>
      <c r="AJ25" s="877"/>
      <c r="AK25" s="877"/>
      <c r="AL25" s="877"/>
      <c r="AM25" s="877"/>
      <c r="AN25" s="877"/>
      <c r="AO25" s="877"/>
      <c r="AP25" s="877"/>
      <c r="AQ25" s="877"/>
      <c r="AR25" s="878"/>
      <c r="AS25" s="841"/>
      <c r="AT25" s="841"/>
      <c r="AU25" s="841"/>
      <c r="AV25" s="842"/>
      <c r="AW25" s="843"/>
      <c r="AX25" s="843"/>
      <c r="AY25" s="844"/>
      <c r="AZ25" s="845"/>
      <c r="BA25" s="846"/>
      <c r="BB25" s="846"/>
      <c r="BC25" s="847"/>
      <c r="BD25" s="842"/>
      <c r="BE25" s="843"/>
      <c r="BF25" s="843"/>
      <c r="BG25" s="844"/>
      <c r="BH25" s="848"/>
      <c r="BI25" s="849"/>
      <c r="BJ25" s="849"/>
      <c r="BK25" s="850"/>
      <c r="BL25" s="848"/>
      <c r="BM25" s="849"/>
      <c r="BN25" s="849"/>
      <c r="BO25" s="850"/>
      <c r="BP25" s="842"/>
      <c r="BQ25" s="843"/>
      <c r="BR25" s="843"/>
      <c r="BS25" s="844"/>
      <c r="BT25" s="854"/>
      <c r="BU25" s="855"/>
      <c r="BV25" s="856"/>
      <c r="BW25" s="433"/>
      <c r="BX25" s="430"/>
    </row>
    <row r="26" spans="2:76" s="25" customFormat="1">
      <c r="B26" s="431"/>
      <c r="C26" s="440"/>
      <c r="D26" s="857"/>
      <c r="E26" s="858"/>
      <c r="F26" s="857"/>
      <c r="G26" s="858"/>
      <c r="H26" s="441"/>
      <c r="I26" s="441"/>
      <c r="J26" s="456"/>
      <c r="K26" s="456"/>
      <c r="L26" s="137"/>
      <c r="M26" s="137"/>
      <c r="N26" s="446"/>
      <c r="O26" s="446"/>
      <c r="P26" s="446"/>
      <c r="Q26" s="446"/>
      <c r="R26" s="446"/>
      <c r="S26" s="446"/>
      <c r="T26" s="446"/>
      <c r="U26" s="446"/>
      <c r="V26" s="447"/>
      <c r="W26" s="136"/>
      <c r="X26" s="446"/>
      <c r="Y26" s="446"/>
      <c r="Z26" s="446"/>
      <c r="AA26" s="446"/>
      <c r="AB26" s="446"/>
      <c r="AC26" s="446"/>
      <c r="AD26" s="446"/>
      <c r="AE26" s="446"/>
      <c r="AF26" s="446"/>
      <c r="AG26" s="446"/>
      <c r="AH26" s="447"/>
      <c r="AI26" s="457"/>
      <c r="AJ26" s="454"/>
      <c r="AK26" s="454"/>
      <c r="AL26" s="454"/>
      <c r="AM26" s="454"/>
      <c r="AN26" s="454"/>
      <c r="AO26" s="454"/>
      <c r="AP26" s="454"/>
      <c r="AQ26" s="454"/>
      <c r="AR26" s="455"/>
      <c r="AS26" s="841"/>
      <c r="AT26" s="841"/>
      <c r="AU26" s="841"/>
      <c r="AV26" s="842"/>
      <c r="AW26" s="843"/>
      <c r="AX26" s="843"/>
      <c r="AY26" s="844"/>
      <c r="AZ26" s="845"/>
      <c r="BA26" s="846"/>
      <c r="BB26" s="846"/>
      <c r="BC26" s="847"/>
      <c r="BD26" s="842"/>
      <c r="BE26" s="843"/>
      <c r="BF26" s="843"/>
      <c r="BG26" s="844"/>
      <c r="BH26" s="848"/>
      <c r="BI26" s="849"/>
      <c r="BJ26" s="849"/>
      <c r="BK26" s="850"/>
      <c r="BL26" s="848"/>
      <c r="BM26" s="849"/>
      <c r="BN26" s="849"/>
      <c r="BO26" s="850"/>
      <c r="BP26" s="842"/>
      <c r="BQ26" s="843"/>
      <c r="BR26" s="843"/>
      <c r="BS26" s="844"/>
      <c r="BT26" s="854"/>
      <c r="BU26" s="855"/>
      <c r="BV26" s="856"/>
      <c r="BW26" s="433"/>
      <c r="BX26" s="430"/>
    </row>
    <row r="27" spans="2:76" s="25" customFormat="1">
      <c r="B27" s="431"/>
      <c r="C27" s="440"/>
      <c r="D27" s="842"/>
      <c r="E27" s="844"/>
      <c r="F27" s="842"/>
      <c r="G27" s="844"/>
      <c r="H27" s="441"/>
      <c r="I27" s="441"/>
      <c r="J27" s="456"/>
      <c r="K27" s="456"/>
      <c r="L27" s="137"/>
      <c r="M27" s="137"/>
      <c r="N27" s="446"/>
      <c r="O27" s="446"/>
      <c r="P27" s="446"/>
      <c r="Q27" s="446"/>
      <c r="R27" s="446"/>
      <c r="S27" s="446"/>
      <c r="T27" s="446"/>
      <c r="U27" s="446"/>
      <c r="V27" s="447"/>
      <c r="W27" s="136"/>
      <c r="X27" s="446"/>
      <c r="Y27" s="446"/>
      <c r="Z27" s="446"/>
      <c r="AA27" s="446"/>
      <c r="AB27" s="446"/>
      <c r="AC27" s="446"/>
      <c r="AD27" s="446"/>
      <c r="AE27" s="446"/>
      <c r="AF27" s="446"/>
      <c r="AG27" s="446"/>
      <c r="AH27" s="447"/>
      <c r="AI27" s="838"/>
      <c r="AJ27" s="839"/>
      <c r="AK27" s="839"/>
      <c r="AL27" s="839"/>
      <c r="AM27" s="839"/>
      <c r="AN27" s="839"/>
      <c r="AO27" s="839"/>
      <c r="AP27" s="839"/>
      <c r="AQ27" s="839"/>
      <c r="AR27" s="840"/>
      <c r="AS27" s="841"/>
      <c r="AT27" s="841"/>
      <c r="AU27" s="841"/>
      <c r="AV27" s="842"/>
      <c r="AW27" s="843"/>
      <c r="AX27" s="843"/>
      <c r="AY27" s="844"/>
      <c r="AZ27" s="845"/>
      <c r="BA27" s="846"/>
      <c r="BB27" s="846"/>
      <c r="BC27" s="847"/>
      <c r="BD27" s="842"/>
      <c r="BE27" s="843"/>
      <c r="BF27" s="843"/>
      <c r="BG27" s="844"/>
      <c r="BH27" s="848"/>
      <c r="BI27" s="849"/>
      <c r="BJ27" s="849"/>
      <c r="BK27" s="850"/>
      <c r="BL27" s="848"/>
      <c r="BM27" s="849"/>
      <c r="BN27" s="849"/>
      <c r="BO27" s="850"/>
      <c r="BP27" s="842"/>
      <c r="BQ27" s="843"/>
      <c r="BR27" s="843"/>
      <c r="BS27" s="844"/>
      <c r="BT27" s="854"/>
      <c r="BU27" s="855"/>
      <c r="BV27" s="856"/>
      <c r="BW27" s="433"/>
      <c r="BX27" s="430"/>
    </row>
    <row r="28" spans="2:76" s="25" customFormat="1">
      <c r="B28" s="431"/>
      <c r="C28" s="440"/>
      <c r="D28" s="842"/>
      <c r="E28" s="844"/>
      <c r="F28" s="842"/>
      <c r="G28" s="844"/>
      <c r="H28" s="441"/>
      <c r="I28" s="441"/>
      <c r="J28" s="456"/>
      <c r="K28" s="456"/>
      <c r="L28" s="137"/>
      <c r="M28" s="137"/>
      <c r="N28" s="446"/>
      <c r="O28" s="446"/>
      <c r="P28" s="446"/>
      <c r="Q28" s="446"/>
      <c r="R28" s="446"/>
      <c r="S28" s="446"/>
      <c r="T28" s="446"/>
      <c r="U28" s="446"/>
      <c r="V28" s="447"/>
      <c r="W28" s="136"/>
      <c r="X28" s="446"/>
      <c r="Y28" s="446"/>
      <c r="Z28" s="446"/>
      <c r="AA28" s="446"/>
      <c r="AB28" s="446"/>
      <c r="AC28" s="446"/>
      <c r="AD28" s="446"/>
      <c r="AE28" s="446"/>
      <c r="AF28" s="446"/>
      <c r="AG28" s="446"/>
      <c r="AH28" s="447"/>
      <c r="AI28" s="873"/>
      <c r="AJ28" s="874"/>
      <c r="AK28" s="874"/>
      <c r="AL28" s="874"/>
      <c r="AM28" s="874"/>
      <c r="AN28" s="874"/>
      <c r="AO28" s="874"/>
      <c r="AP28" s="874"/>
      <c r="AQ28" s="874"/>
      <c r="AR28" s="875"/>
      <c r="AS28" s="841"/>
      <c r="AT28" s="841"/>
      <c r="AU28" s="841"/>
      <c r="AV28" s="842"/>
      <c r="AW28" s="843"/>
      <c r="AX28" s="843"/>
      <c r="AY28" s="844"/>
      <c r="AZ28" s="845"/>
      <c r="BA28" s="846"/>
      <c r="BB28" s="846"/>
      <c r="BC28" s="847"/>
      <c r="BD28" s="842"/>
      <c r="BE28" s="843"/>
      <c r="BF28" s="843"/>
      <c r="BG28" s="844"/>
      <c r="BH28" s="848"/>
      <c r="BI28" s="849"/>
      <c r="BJ28" s="849"/>
      <c r="BK28" s="850"/>
      <c r="BL28" s="848"/>
      <c r="BM28" s="849"/>
      <c r="BN28" s="849"/>
      <c r="BO28" s="850"/>
      <c r="BP28" s="842"/>
      <c r="BQ28" s="843"/>
      <c r="BR28" s="843"/>
      <c r="BS28" s="844"/>
      <c r="BT28" s="854"/>
      <c r="BU28" s="855"/>
      <c r="BV28" s="856"/>
      <c r="BW28" s="433"/>
      <c r="BX28" s="430"/>
    </row>
    <row r="29" spans="2:76" s="25" customFormat="1">
      <c r="B29" s="431"/>
      <c r="C29" s="440"/>
      <c r="D29" s="842"/>
      <c r="E29" s="844"/>
      <c r="F29" s="842"/>
      <c r="G29" s="844"/>
      <c r="H29" s="441"/>
      <c r="I29" s="441"/>
      <c r="J29" s="456"/>
      <c r="K29" s="456"/>
      <c r="L29" s="137"/>
      <c r="M29" s="137"/>
      <c r="N29" s="446"/>
      <c r="O29" s="446"/>
      <c r="P29" s="446"/>
      <c r="Q29" s="446"/>
      <c r="R29" s="446"/>
      <c r="S29" s="446"/>
      <c r="T29" s="446"/>
      <c r="U29" s="446"/>
      <c r="V29" s="447"/>
      <c r="W29" s="136"/>
      <c r="X29" s="446"/>
      <c r="Y29" s="446"/>
      <c r="Z29" s="446"/>
      <c r="AA29" s="446"/>
      <c r="AB29" s="446"/>
      <c r="AC29" s="446"/>
      <c r="AD29" s="446"/>
      <c r="AE29" s="446"/>
      <c r="AF29" s="446"/>
      <c r="AG29" s="446"/>
      <c r="AH29" s="447"/>
      <c r="AI29" s="458"/>
      <c r="AJ29" s="446"/>
      <c r="AK29" s="446"/>
      <c r="AL29" s="446"/>
      <c r="AM29" s="446"/>
      <c r="AN29" s="446"/>
      <c r="AO29" s="446"/>
      <c r="AP29" s="446"/>
      <c r="AQ29" s="446"/>
      <c r="AR29" s="447"/>
      <c r="AS29" s="841"/>
      <c r="AT29" s="841"/>
      <c r="AU29" s="841"/>
      <c r="AV29" s="842"/>
      <c r="AW29" s="843"/>
      <c r="AX29" s="843"/>
      <c r="AY29" s="844"/>
      <c r="AZ29" s="845"/>
      <c r="BA29" s="846"/>
      <c r="BB29" s="846"/>
      <c r="BC29" s="847"/>
      <c r="BD29" s="842"/>
      <c r="BE29" s="843"/>
      <c r="BF29" s="843"/>
      <c r="BG29" s="844"/>
      <c r="BH29" s="848"/>
      <c r="BI29" s="849"/>
      <c r="BJ29" s="849"/>
      <c r="BK29" s="850"/>
      <c r="BL29" s="848"/>
      <c r="BM29" s="849"/>
      <c r="BN29" s="849"/>
      <c r="BO29" s="850"/>
      <c r="BP29" s="842"/>
      <c r="BQ29" s="843"/>
      <c r="BR29" s="843"/>
      <c r="BS29" s="844"/>
      <c r="BT29" s="854"/>
      <c r="BU29" s="855"/>
      <c r="BV29" s="856"/>
      <c r="BW29" s="433"/>
      <c r="BX29" s="430"/>
    </row>
    <row r="30" spans="2:76" s="25" customFormat="1">
      <c r="B30" s="431"/>
      <c r="C30" s="440"/>
      <c r="D30" s="842"/>
      <c r="E30" s="844"/>
      <c r="F30" s="842"/>
      <c r="G30" s="844"/>
      <c r="H30" s="441"/>
      <c r="I30" s="441"/>
      <c r="J30" s="456"/>
      <c r="K30" s="456"/>
      <c r="L30" s="137"/>
      <c r="M30" s="137"/>
      <c r="N30" s="446"/>
      <c r="O30" s="446"/>
      <c r="P30" s="446"/>
      <c r="Q30" s="446"/>
      <c r="R30" s="446"/>
      <c r="S30" s="446"/>
      <c r="T30" s="446"/>
      <c r="U30" s="446"/>
      <c r="V30" s="447"/>
      <c r="W30" s="136"/>
      <c r="X30" s="446"/>
      <c r="Y30" s="446"/>
      <c r="Z30" s="446"/>
      <c r="AA30" s="446"/>
      <c r="AB30" s="446"/>
      <c r="AC30" s="446"/>
      <c r="AD30" s="446"/>
      <c r="AE30" s="446"/>
      <c r="AF30" s="446"/>
      <c r="AG30" s="446"/>
      <c r="AH30" s="447"/>
      <c r="AI30" s="838"/>
      <c r="AJ30" s="839"/>
      <c r="AK30" s="839"/>
      <c r="AL30" s="839"/>
      <c r="AM30" s="839"/>
      <c r="AN30" s="839"/>
      <c r="AO30" s="839"/>
      <c r="AP30" s="839"/>
      <c r="AQ30" s="839"/>
      <c r="AR30" s="840"/>
      <c r="AS30" s="841"/>
      <c r="AT30" s="841"/>
      <c r="AU30" s="841"/>
      <c r="AV30" s="842"/>
      <c r="AW30" s="843"/>
      <c r="AX30" s="843"/>
      <c r="AY30" s="844"/>
      <c r="AZ30" s="845"/>
      <c r="BA30" s="846"/>
      <c r="BB30" s="846"/>
      <c r="BC30" s="847"/>
      <c r="BD30" s="842"/>
      <c r="BE30" s="843"/>
      <c r="BF30" s="843"/>
      <c r="BG30" s="844"/>
      <c r="BH30" s="848"/>
      <c r="BI30" s="849"/>
      <c r="BJ30" s="849"/>
      <c r="BK30" s="850"/>
      <c r="BL30" s="848"/>
      <c r="BM30" s="849"/>
      <c r="BN30" s="849"/>
      <c r="BO30" s="850"/>
      <c r="BP30" s="842"/>
      <c r="BQ30" s="843"/>
      <c r="BR30" s="843"/>
      <c r="BS30" s="844"/>
      <c r="BT30" s="854"/>
      <c r="BU30" s="855"/>
      <c r="BV30" s="856"/>
      <c r="BW30" s="433"/>
      <c r="BX30" s="430"/>
    </row>
    <row r="31" spans="2:76" s="25" customFormat="1">
      <c r="B31" s="431"/>
      <c r="C31" s="440"/>
      <c r="D31" s="842"/>
      <c r="E31" s="844"/>
      <c r="F31" s="842"/>
      <c r="G31" s="844"/>
      <c r="H31" s="441"/>
      <c r="I31" s="441"/>
      <c r="J31" s="456"/>
      <c r="K31" s="456"/>
      <c r="L31" s="137"/>
      <c r="M31" s="137"/>
      <c r="N31" s="446"/>
      <c r="O31" s="446"/>
      <c r="P31" s="446"/>
      <c r="Q31" s="446"/>
      <c r="R31" s="446"/>
      <c r="S31" s="446"/>
      <c r="T31" s="446"/>
      <c r="U31" s="446"/>
      <c r="V31" s="447"/>
      <c r="W31" s="136"/>
      <c r="X31" s="446"/>
      <c r="Y31" s="446"/>
      <c r="Z31" s="446"/>
      <c r="AA31" s="446"/>
      <c r="AB31" s="446"/>
      <c r="AC31" s="446"/>
      <c r="AD31" s="446"/>
      <c r="AE31" s="446"/>
      <c r="AF31" s="446"/>
      <c r="AG31" s="446"/>
      <c r="AH31" s="447"/>
      <c r="AI31" s="838"/>
      <c r="AJ31" s="839"/>
      <c r="AK31" s="839"/>
      <c r="AL31" s="839"/>
      <c r="AM31" s="839"/>
      <c r="AN31" s="839"/>
      <c r="AO31" s="839"/>
      <c r="AP31" s="839"/>
      <c r="AQ31" s="839"/>
      <c r="AR31" s="840"/>
      <c r="AS31" s="841"/>
      <c r="AT31" s="841"/>
      <c r="AU31" s="841"/>
      <c r="AV31" s="842"/>
      <c r="AW31" s="843"/>
      <c r="AX31" s="843"/>
      <c r="AY31" s="844"/>
      <c r="AZ31" s="845"/>
      <c r="BA31" s="846"/>
      <c r="BB31" s="846"/>
      <c r="BC31" s="847"/>
      <c r="BD31" s="842"/>
      <c r="BE31" s="843"/>
      <c r="BF31" s="843"/>
      <c r="BG31" s="844"/>
      <c r="BH31" s="848"/>
      <c r="BI31" s="849"/>
      <c r="BJ31" s="849"/>
      <c r="BK31" s="850"/>
      <c r="BL31" s="848"/>
      <c r="BM31" s="849"/>
      <c r="BN31" s="849"/>
      <c r="BO31" s="850"/>
      <c r="BP31" s="842"/>
      <c r="BQ31" s="843"/>
      <c r="BR31" s="843"/>
      <c r="BS31" s="844"/>
      <c r="BT31" s="865"/>
      <c r="BU31" s="866"/>
      <c r="BV31" s="867"/>
      <c r="BW31" s="433"/>
      <c r="BX31" s="430"/>
    </row>
    <row r="32" spans="2:76" s="25" customFormat="1">
      <c r="B32" s="431"/>
      <c r="C32" s="440"/>
      <c r="D32" s="857"/>
      <c r="E32" s="858"/>
      <c r="F32" s="857"/>
      <c r="G32" s="858"/>
      <c r="H32" s="441"/>
      <c r="I32" s="441"/>
      <c r="J32" s="456"/>
      <c r="K32" s="456"/>
      <c r="L32" s="137"/>
      <c r="M32" s="137"/>
      <c r="N32" s="446"/>
      <c r="O32" s="446"/>
      <c r="P32" s="446"/>
      <c r="Q32" s="446"/>
      <c r="R32" s="446"/>
      <c r="S32" s="446"/>
      <c r="T32" s="446"/>
      <c r="U32" s="446"/>
      <c r="V32" s="447"/>
      <c r="W32" s="136"/>
      <c r="X32" s="446"/>
      <c r="Y32" s="446"/>
      <c r="Z32" s="446"/>
      <c r="AA32" s="446"/>
      <c r="AB32" s="446"/>
      <c r="AC32" s="446"/>
      <c r="AD32" s="446"/>
      <c r="AE32" s="446"/>
      <c r="AF32" s="446"/>
      <c r="AG32" s="446"/>
      <c r="AH32" s="447"/>
      <c r="AI32" s="859"/>
      <c r="AJ32" s="860"/>
      <c r="AK32" s="860"/>
      <c r="AL32" s="860"/>
      <c r="AM32" s="860"/>
      <c r="AN32" s="860"/>
      <c r="AO32" s="860"/>
      <c r="AP32" s="860"/>
      <c r="AQ32" s="860"/>
      <c r="AR32" s="861"/>
      <c r="AS32" s="841"/>
      <c r="AT32" s="841"/>
      <c r="AU32" s="841"/>
      <c r="AV32" s="842"/>
      <c r="AW32" s="843"/>
      <c r="AX32" s="843"/>
      <c r="AY32" s="844"/>
      <c r="AZ32" s="871"/>
      <c r="BA32" s="872"/>
      <c r="BB32" s="846"/>
      <c r="BC32" s="847"/>
      <c r="BD32" s="842"/>
      <c r="BE32" s="843"/>
      <c r="BF32" s="843"/>
      <c r="BG32" s="844"/>
      <c r="BH32" s="848"/>
      <c r="BI32" s="849"/>
      <c r="BJ32" s="849"/>
      <c r="BK32" s="850"/>
      <c r="BL32" s="848"/>
      <c r="BM32" s="849"/>
      <c r="BN32" s="849"/>
      <c r="BO32" s="850"/>
      <c r="BP32" s="842"/>
      <c r="BQ32" s="843"/>
      <c r="BR32" s="843"/>
      <c r="BS32" s="844"/>
      <c r="BT32" s="865"/>
      <c r="BU32" s="866"/>
      <c r="BV32" s="867"/>
      <c r="BW32" s="433"/>
      <c r="BX32" s="430"/>
    </row>
    <row r="33" spans="2:76" s="25" customFormat="1">
      <c r="B33" s="431"/>
      <c r="C33" s="440"/>
      <c r="D33" s="857"/>
      <c r="E33" s="858"/>
      <c r="F33" s="857"/>
      <c r="G33" s="858"/>
      <c r="H33" s="441"/>
      <c r="I33" s="441"/>
      <c r="J33" s="456"/>
      <c r="K33" s="456"/>
      <c r="L33" s="135"/>
      <c r="M33" s="135"/>
      <c r="N33" s="446"/>
      <c r="O33" s="446"/>
      <c r="P33" s="446"/>
      <c r="Q33" s="446"/>
      <c r="R33" s="446"/>
      <c r="S33" s="446"/>
      <c r="T33" s="446"/>
      <c r="U33" s="446"/>
      <c r="V33" s="447"/>
      <c r="W33" s="134"/>
      <c r="X33" s="446"/>
      <c r="Y33" s="446"/>
      <c r="Z33" s="446"/>
      <c r="AA33" s="446"/>
      <c r="AB33" s="446"/>
      <c r="AC33" s="446"/>
      <c r="AD33" s="446"/>
      <c r="AE33" s="446"/>
      <c r="AF33" s="446"/>
      <c r="AG33" s="446"/>
      <c r="AH33" s="447"/>
      <c r="AI33" s="859"/>
      <c r="AJ33" s="860"/>
      <c r="AK33" s="860"/>
      <c r="AL33" s="860"/>
      <c r="AM33" s="860"/>
      <c r="AN33" s="860"/>
      <c r="AO33" s="860"/>
      <c r="AP33" s="860"/>
      <c r="AQ33" s="860"/>
      <c r="AR33" s="861"/>
      <c r="AS33" s="841"/>
      <c r="AT33" s="841"/>
      <c r="AU33" s="841"/>
      <c r="AV33" s="842"/>
      <c r="AW33" s="843"/>
      <c r="AX33" s="843"/>
      <c r="AY33" s="844"/>
      <c r="AZ33" s="845"/>
      <c r="BA33" s="846"/>
      <c r="BB33" s="846"/>
      <c r="BC33" s="847"/>
      <c r="BD33" s="842"/>
      <c r="BE33" s="843"/>
      <c r="BF33" s="843"/>
      <c r="BG33" s="844"/>
      <c r="BH33" s="848"/>
      <c r="BI33" s="849"/>
      <c r="BJ33" s="849"/>
      <c r="BK33" s="850"/>
      <c r="BL33" s="848"/>
      <c r="BM33" s="849"/>
      <c r="BN33" s="849"/>
      <c r="BO33" s="850"/>
      <c r="BP33" s="842"/>
      <c r="BQ33" s="843"/>
      <c r="BR33" s="843"/>
      <c r="BS33" s="844"/>
      <c r="BT33" s="854"/>
      <c r="BU33" s="855"/>
      <c r="BV33" s="856"/>
      <c r="BW33" s="433"/>
      <c r="BX33" s="430"/>
    </row>
    <row r="34" spans="2:76" s="25" customFormat="1">
      <c r="B34" s="431"/>
      <c r="C34" s="440"/>
      <c r="D34" s="857"/>
      <c r="E34" s="858"/>
      <c r="F34" s="857"/>
      <c r="G34" s="858"/>
      <c r="H34" s="441"/>
      <c r="I34" s="441"/>
      <c r="J34" s="456"/>
      <c r="K34" s="456"/>
      <c r="L34" s="137"/>
      <c r="M34" s="137"/>
      <c r="N34" s="446"/>
      <c r="O34" s="446"/>
      <c r="P34" s="446"/>
      <c r="Q34" s="446"/>
      <c r="R34" s="446"/>
      <c r="S34" s="446"/>
      <c r="T34" s="446"/>
      <c r="U34" s="446"/>
      <c r="V34" s="447"/>
      <c r="W34" s="136"/>
      <c r="X34" s="450"/>
      <c r="Y34" s="450"/>
      <c r="Z34" s="450"/>
      <c r="AA34" s="450"/>
      <c r="AB34" s="450"/>
      <c r="AC34" s="450"/>
      <c r="AD34" s="450"/>
      <c r="AE34" s="450"/>
      <c r="AF34" s="450"/>
      <c r="AG34" s="450"/>
      <c r="AH34" s="451"/>
      <c r="AI34" s="859"/>
      <c r="AJ34" s="860"/>
      <c r="AK34" s="860"/>
      <c r="AL34" s="860"/>
      <c r="AM34" s="860"/>
      <c r="AN34" s="860"/>
      <c r="AO34" s="860"/>
      <c r="AP34" s="860"/>
      <c r="AQ34" s="860"/>
      <c r="AR34" s="861"/>
      <c r="AS34" s="841"/>
      <c r="AT34" s="841"/>
      <c r="AU34" s="841"/>
      <c r="AV34" s="842"/>
      <c r="AW34" s="843"/>
      <c r="AX34" s="843"/>
      <c r="AY34" s="844"/>
      <c r="AZ34" s="845"/>
      <c r="BA34" s="846"/>
      <c r="BB34" s="846"/>
      <c r="BC34" s="847"/>
      <c r="BD34" s="842"/>
      <c r="BE34" s="843"/>
      <c r="BF34" s="843"/>
      <c r="BG34" s="844"/>
      <c r="BH34" s="848"/>
      <c r="BI34" s="849"/>
      <c r="BJ34" s="849"/>
      <c r="BK34" s="850"/>
      <c r="BL34" s="848"/>
      <c r="BM34" s="849"/>
      <c r="BN34" s="849"/>
      <c r="BO34" s="850"/>
      <c r="BP34" s="842"/>
      <c r="BQ34" s="843"/>
      <c r="BR34" s="843"/>
      <c r="BS34" s="844"/>
      <c r="BT34" s="854"/>
      <c r="BU34" s="855"/>
      <c r="BV34" s="856"/>
      <c r="BW34" s="433"/>
      <c r="BX34" s="430"/>
    </row>
    <row r="35" spans="2:76" s="25" customFormat="1">
      <c r="B35" s="431"/>
      <c r="C35" s="440"/>
      <c r="D35" s="857"/>
      <c r="E35" s="858"/>
      <c r="F35" s="857"/>
      <c r="G35" s="858"/>
      <c r="H35" s="441"/>
      <c r="I35" s="441"/>
      <c r="J35" s="456"/>
      <c r="K35" s="456"/>
      <c r="L35" s="137"/>
      <c r="M35" s="137"/>
      <c r="N35" s="446"/>
      <c r="O35" s="446"/>
      <c r="P35" s="446"/>
      <c r="Q35" s="446"/>
      <c r="R35" s="446"/>
      <c r="S35" s="446"/>
      <c r="T35" s="446"/>
      <c r="U35" s="446"/>
      <c r="V35" s="447"/>
      <c r="W35" s="136"/>
      <c r="X35" s="450"/>
      <c r="Y35" s="450"/>
      <c r="Z35" s="450"/>
      <c r="AA35" s="450"/>
      <c r="AB35" s="450"/>
      <c r="AC35" s="450"/>
      <c r="AD35" s="450"/>
      <c r="AE35" s="450"/>
      <c r="AF35" s="450"/>
      <c r="AG35" s="450"/>
      <c r="AH35" s="451"/>
      <c r="AI35" s="859"/>
      <c r="AJ35" s="860"/>
      <c r="AK35" s="860"/>
      <c r="AL35" s="860"/>
      <c r="AM35" s="860"/>
      <c r="AN35" s="860"/>
      <c r="AO35" s="860"/>
      <c r="AP35" s="860"/>
      <c r="AQ35" s="860"/>
      <c r="AR35" s="861"/>
      <c r="AS35" s="841"/>
      <c r="AT35" s="841"/>
      <c r="AU35" s="841"/>
      <c r="AV35" s="842"/>
      <c r="AW35" s="843"/>
      <c r="AX35" s="843"/>
      <c r="AY35" s="844"/>
      <c r="AZ35" s="845"/>
      <c r="BA35" s="846"/>
      <c r="BB35" s="846"/>
      <c r="BC35" s="847"/>
      <c r="BD35" s="842"/>
      <c r="BE35" s="843"/>
      <c r="BF35" s="843"/>
      <c r="BG35" s="844"/>
      <c r="BH35" s="848"/>
      <c r="BI35" s="849"/>
      <c r="BJ35" s="849"/>
      <c r="BK35" s="850"/>
      <c r="BL35" s="848"/>
      <c r="BM35" s="849"/>
      <c r="BN35" s="849"/>
      <c r="BO35" s="850"/>
      <c r="BP35" s="842"/>
      <c r="BQ35" s="843"/>
      <c r="BR35" s="843"/>
      <c r="BS35" s="844"/>
      <c r="BT35" s="854"/>
      <c r="BU35" s="855"/>
      <c r="BV35" s="856"/>
      <c r="BW35" s="433"/>
      <c r="BX35" s="430"/>
    </row>
    <row r="36" spans="2:76" s="25" customFormat="1">
      <c r="B36" s="431"/>
      <c r="C36" s="440"/>
      <c r="D36" s="857"/>
      <c r="E36" s="858"/>
      <c r="F36" s="857"/>
      <c r="G36" s="858"/>
      <c r="H36" s="441"/>
      <c r="I36" s="441"/>
      <c r="J36" s="456"/>
      <c r="K36" s="456"/>
      <c r="L36" s="137"/>
      <c r="M36" s="137"/>
      <c r="N36" s="446"/>
      <c r="O36" s="446"/>
      <c r="P36" s="446"/>
      <c r="Q36" s="446"/>
      <c r="R36" s="446"/>
      <c r="S36" s="446"/>
      <c r="T36" s="446"/>
      <c r="U36" s="446"/>
      <c r="V36" s="447"/>
      <c r="W36" s="136"/>
      <c r="X36" s="446"/>
      <c r="Y36" s="446"/>
      <c r="Z36" s="446"/>
      <c r="AA36" s="446"/>
      <c r="AB36" s="446"/>
      <c r="AC36" s="446"/>
      <c r="AD36" s="446"/>
      <c r="AE36" s="446"/>
      <c r="AF36" s="446"/>
      <c r="AG36" s="446"/>
      <c r="AH36" s="447"/>
      <c r="AI36" s="859"/>
      <c r="AJ36" s="860"/>
      <c r="AK36" s="860"/>
      <c r="AL36" s="860"/>
      <c r="AM36" s="860"/>
      <c r="AN36" s="860"/>
      <c r="AO36" s="860"/>
      <c r="AP36" s="860"/>
      <c r="AQ36" s="860"/>
      <c r="AR36" s="861"/>
      <c r="AS36" s="841"/>
      <c r="AT36" s="841"/>
      <c r="AU36" s="841"/>
      <c r="AV36" s="842"/>
      <c r="AW36" s="843"/>
      <c r="AX36" s="843"/>
      <c r="AY36" s="844"/>
      <c r="AZ36" s="845"/>
      <c r="BA36" s="846"/>
      <c r="BB36" s="846"/>
      <c r="BC36" s="847"/>
      <c r="BD36" s="842"/>
      <c r="BE36" s="843"/>
      <c r="BF36" s="843"/>
      <c r="BG36" s="844"/>
      <c r="BH36" s="848"/>
      <c r="BI36" s="849"/>
      <c r="BJ36" s="849"/>
      <c r="BK36" s="850"/>
      <c r="BL36" s="848"/>
      <c r="BM36" s="849"/>
      <c r="BN36" s="849"/>
      <c r="BO36" s="850"/>
      <c r="BP36" s="842"/>
      <c r="BQ36" s="843"/>
      <c r="BR36" s="843"/>
      <c r="BS36" s="844"/>
      <c r="BT36" s="854"/>
      <c r="BU36" s="855"/>
      <c r="BV36" s="856"/>
      <c r="BW36" s="433"/>
      <c r="BX36" s="430"/>
    </row>
    <row r="37" spans="2:76" s="25" customFormat="1">
      <c r="B37" s="431"/>
      <c r="C37" s="440"/>
      <c r="D37" s="857"/>
      <c r="E37" s="858"/>
      <c r="F37" s="857"/>
      <c r="G37" s="858"/>
      <c r="H37" s="441"/>
      <c r="I37" s="441"/>
      <c r="J37" s="456"/>
      <c r="K37" s="456"/>
      <c r="L37" s="137"/>
      <c r="M37" s="137"/>
      <c r="N37" s="446"/>
      <c r="O37" s="446"/>
      <c r="P37" s="446"/>
      <c r="Q37" s="446"/>
      <c r="R37" s="446"/>
      <c r="S37" s="446"/>
      <c r="T37" s="446"/>
      <c r="U37" s="446"/>
      <c r="V37" s="447"/>
      <c r="W37" s="136"/>
      <c r="X37" s="446"/>
      <c r="Y37" s="446"/>
      <c r="Z37" s="446"/>
      <c r="AA37" s="446"/>
      <c r="AB37" s="446"/>
      <c r="AC37" s="446"/>
      <c r="AD37" s="446"/>
      <c r="AE37" s="446"/>
      <c r="AF37" s="446"/>
      <c r="AG37" s="446"/>
      <c r="AH37" s="447"/>
      <c r="AI37" s="859"/>
      <c r="AJ37" s="860"/>
      <c r="AK37" s="860"/>
      <c r="AL37" s="860"/>
      <c r="AM37" s="860"/>
      <c r="AN37" s="860"/>
      <c r="AO37" s="860"/>
      <c r="AP37" s="860"/>
      <c r="AQ37" s="860"/>
      <c r="AR37" s="861"/>
      <c r="AS37" s="841"/>
      <c r="AT37" s="841"/>
      <c r="AU37" s="841"/>
      <c r="AV37" s="842"/>
      <c r="AW37" s="843"/>
      <c r="AX37" s="843"/>
      <c r="AY37" s="844"/>
      <c r="AZ37" s="845"/>
      <c r="BA37" s="846"/>
      <c r="BB37" s="846"/>
      <c r="BC37" s="847"/>
      <c r="BD37" s="842"/>
      <c r="BE37" s="843"/>
      <c r="BF37" s="843"/>
      <c r="BG37" s="844"/>
      <c r="BH37" s="848"/>
      <c r="BI37" s="849"/>
      <c r="BJ37" s="849"/>
      <c r="BK37" s="850"/>
      <c r="BL37" s="848"/>
      <c r="BM37" s="849"/>
      <c r="BN37" s="849"/>
      <c r="BO37" s="850"/>
      <c r="BP37" s="842"/>
      <c r="BQ37" s="843"/>
      <c r="BR37" s="843"/>
      <c r="BS37" s="844"/>
      <c r="BT37" s="854"/>
      <c r="BU37" s="855"/>
      <c r="BV37" s="856"/>
      <c r="BW37" s="433"/>
      <c r="BX37" s="430"/>
    </row>
    <row r="38" spans="2:76" s="25" customFormat="1">
      <c r="B38" s="431"/>
      <c r="C38" s="440"/>
      <c r="D38" s="857"/>
      <c r="E38" s="858"/>
      <c r="F38" s="857"/>
      <c r="G38" s="858"/>
      <c r="H38" s="441"/>
      <c r="I38" s="441"/>
      <c r="J38" s="456"/>
      <c r="K38" s="456"/>
      <c r="L38" s="137"/>
      <c r="M38" s="137"/>
      <c r="N38" s="446"/>
      <c r="O38" s="446"/>
      <c r="P38" s="446"/>
      <c r="Q38" s="446"/>
      <c r="R38" s="446"/>
      <c r="S38" s="446"/>
      <c r="T38" s="446"/>
      <c r="U38" s="446"/>
      <c r="V38" s="447"/>
      <c r="W38" s="136"/>
      <c r="X38" s="446"/>
      <c r="Y38" s="446"/>
      <c r="Z38" s="446"/>
      <c r="AA38" s="446"/>
      <c r="AB38" s="446"/>
      <c r="AC38" s="446"/>
      <c r="AD38" s="446"/>
      <c r="AE38" s="446"/>
      <c r="AF38" s="446"/>
      <c r="AG38" s="446"/>
      <c r="AH38" s="447"/>
      <c r="AI38" s="859"/>
      <c r="AJ38" s="860"/>
      <c r="AK38" s="860"/>
      <c r="AL38" s="860"/>
      <c r="AM38" s="860"/>
      <c r="AN38" s="860"/>
      <c r="AO38" s="860"/>
      <c r="AP38" s="860"/>
      <c r="AQ38" s="860"/>
      <c r="AR38" s="861"/>
      <c r="AS38" s="841"/>
      <c r="AT38" s="841"/>
      <c r="AU38" s="841"/>
      <c r="AV38" s="842"/>
      <c r="AW38" s="843"/>
      <c r="AX38" s="843"/>
      <c r="AY38" s="844"/>
      <c r="AZ38" s="845"/>
      <c r="BA38" s="846"/>
      <c r="BB38" s="846"/>
      <c r="BC38" s="847"/>
      <c r="BD38" s="842"/>
      <c r="BE38" s="843"/>
      <c r="BF38" s="843"/>
      <c r="BG38" s="844"/>
      <c r="BH38" s="848"/>
      <c r="BI38" s="849"/>
      <c r="BJ38" s="849"/>
      <c r="BK38" s="850"/>
      <c r="BL38" s="848"/>
      <c r="BM38" s="849"/>
      <c r="BN38" s="849"/>
      <c r="BO38" s="850"/>
      <c r="BP38" s="842"/>
      <c r="BQ38" s="843"/>
      <c r="BR38" s="843"/>
      <c r="BS38" s="844"/>
      <c r="BT38" s="854"/>
      <c r="BU38" s="855"/>
      <c r="BV38" s="856"/>
      <c r="BW38" s="433"/>
      <c r="BX38" s="430"/>
    </row>
    <row r="39" spans="2:76" s="25" customFormat="1">
      <c r="B39" s="431"/>
      <c r="C39" s="440"/>
      <c r="D39" s="857"/>
      <c r="E39" s="858"/>
      <c r="F39" s="857"/>
      <c r="G39" s="858"/>
      <c r="H39" s="441"/>
      <c r="I39" s="441"/>
      <c r="J39" s="456"/>
      <c r="K39" s="456"/>
      <c r="L39" s="135"/>
      <c r="M39" s="135"/>
      <c r="N39" s="446"/>
      <c r="O39" s="446"/>
      <c r="P39" s="446"/>
      <c r="Q39" s="446"/>
      <c r="R39" s="446"/>
      <c r="S39" s="446"/>
      <c r="T39" s="446"/>
      <c r="U39" s="446"/>
      <c r="V39" s="447"/>
      <c r="W39" s="134"/>
      <c r="X39" s="446"/>
      <c r="Y39" s="446"/>
      <c r="Z39" s="446"/>
      <c r="AA39" s="446"/>
      <c r="AB39" s="446"/>
      <c r="AC39" s="446"/>
      <c r="AD39" s="446"/>
      <c r="AE39" s="446"/>
      <c r="AF39" s="446"/>
      <c r="AG39" s="446"/>
      <c r="AH39" s="447"/>
      <c r="AI39" s="859"/>
      <c r="AJ39" s="860"/>
      <c r="AK39" s="860"/>
      <c r="AL39" s="860"/>
      <c r="AM39" s="860"/>
      <c r="AN39" s="860"/>
      <c r="AO39" s="860"/>
      <c r="AP39" s="860"/>
      <c r="AQ39" s="860"/>
      <c r="AR39" s="861"/>
      <c r="AS39" s="841"/>
      <c r="AT39" s="841"/>
      <c r="AU39" s="841"/>
      <c r="AV39" s="842"/>
      <c r="AW39" s="843"/>
      <c r="AX39" s="843"/>
      <c r="AY39" s="844"/>
      <c r="AZ39" s="845"/>
      <c r="BA39" s="846"/>
      <c r="BB39" s="846"/>
      <c r="BC39" s="847"/>
      <c r="BD39" s="842"/>
      <c r="BE39" s="843"/>
      <c r="BF39" s="843"/>
      <c r="BG39" s="844"/>
      <c r="BH39" s="848"/>
      <c r="BI39" s="849"/>
      <c r="BJ39" s="849"/>
      <c r="BK39" s="850"/>
      <c r="BL39" s="848"/>
      <c r="BM39" s="849"/>
      <c r="BN39" s="849"/>
      <c r="BO39" s="850"/>
      <c r="BP39" s="842"/>
      <c r="BQ39" s="843"/>
      <c r="BR39" s="843"/>
      <c r="BS39" s="844"/>
      <c r="BT39" s="854"/>
      <c r="BU39" s="855"/>
      <c r="BV39" s="856"/>
      <c r="BW39" s="433"/>
      <c r="BX39" s="430"/>
    </row>
    <row r="40" spans="2:76" s="25" customFormat="1">
      <c r="B40" s="431"/>
      <c r="C40" s="440"/>
      <c r="D40" s="857"/>
      <c r="E40" s="858"/>
      <c r="F40" s="857"/>
      <c r="G40" s="858"/>
      <c r="H40" s="441"/>
      <c r="I40" s="441"/>
      <c r="J40" s="456"/>
      <c r="K40" s="456"/>
      <c r="L40" s="443"/>
      <c r="M40" s="446"/>
      <c r="N40" s="446"/>
      <c r="O40" s="446"/>
      <c r="P40" s="446"/>
      <c r="Q40" s="446"/>
      <c r="R40" s="446"/>
      <c r="S40" s="446"/>
      <c r="T40" s="446"/>
      <c r="U40" s="446"/>
      <c r="V40" s="447"/>
      <c r="W40" s="443"/>
      <c r="X40" s="446"/>
      <c r="Y40" s="446"/>
      <c r="Z40" s="446"/>
      <c r="AA40" s="446"/>
      <c r="AB40" s="446"/>
      <c r="AC40" s="446"/>
      <c r="AD40" s="446"/>
      <c r="AE40" s="446"/>
      <c r="AF40" s="446"/>
      <c r="AG40" s="446"/>
      <c r="AH40" s="447"/>
      <c r="AI40" s="859"/>
      <c r="AJ40" s="860"/>
      <c r="AK40" s="860"/>
      <c r="AL40" s="860"/>
      <c r="AM40" s="860"/>
      <c r="AN40" s="860"/>
      <c r="AO40" s="860"/>
      <c r="AP40" s="860"/>
      <c r="AQ40" s="860"/>
      <c r="AR40" s="861"/>
      <c r="AS40" s="841"/>
      <c r="AT40" s="841"/>
      <c r="AU40" s="841"/>
      <c r="AV40" s="842"/>
      <c r="AW40" s="843"/>
      <c r="AX40" s="843"/>
      <c r="AY40" s="844"/>
      <c r="AZ40" s="845"/>
      <c r="BA40" s="846"/>
      <c r="BB40" s="846"/>
      <c r="BC40" s="847"/>
      <c r="BD40" s="842"/>
      <c r="BE40" s="843"/>
      <c r="BF40" s="843"/>
      <c r="BG40" s="844"/>
      <c r="BH40" s="848"/>
      <c r="BI40" s="849"/>
      <c r="BJ40" s="849"/>
      <c r="BK40" s="850"/>
      <c r="BL40" s="848"/>
      <c r="BM40" s="849"/>
      <c r="BN40" s="849"/>
      <c r="BO40" s="850"/>
      <c r="BP40" s="842"/>
      <c r="BQ40" s="843"/>
      <c r="BR40" s="843"/>
      <c r="BS40" s="844"/>
      <c r="BT40" s="865"/>
      <c r="BU40" s="866"/>
      <c r="BV40" s="867"/>
      <c r="BW40" s="433"/>
      <c r="BX40" s="430"/>
    </row>
    <row r="41" spans="2:76" s="25" customFormat="1">
      <c r="B41" s="431"/>
      <c r="C41" s="440"/>
      <c r="D41" s="857"/>
      <c r="E41" s="858"/>
      <c r="F41" s="857"/>
      <c r="G41" s="858"/>
      <c r="H41" s="441"/>
      <c r="I41" s="441"/>
      <c r="J41" s="456"/>
      <c r="K41" s="456"/>
      <c r="L41" s="443"/>
      <c r="M41" s="446"/>
      <c r="N41" s="446"/>
      <c r="O41" s="446"/>
      <c r="P41" s="446"/>
      <c r="Q41" s="446"/>
      <c r="R41" s="446"/>
      <c r="S41" s="446"/>
      <c r="T41" s="446"/>
      <c r="U41" s="446"/>
      <c r="V41" s="447"/>
      <c r="W41" s="443"/>
      <c r="X41" s="446"/>
      <c r="Y41" s="446"/>
      <c r="Z41" s="446"/>
      <c r="AA41" s="446"/>
      <c r="AB41" s="446"/>
      <c r="AC41" s="446"/>
      <c r="AD41" s="446"/>
      <c r="AE41" s="446"/>
      <c r="AF41" s="446"/>
      <c r="AG41" s="446"/>
      <c r="AH41" s="447"/>
      <c r="AI41" s="859"/>
      <c r="AJ41" s="860"/>
      <c r="AK41" s="860"/>
      <c r="AL41" s="860"/>
      <c r="AM41" s="860"/>
      <c r="AN41" s="860"/>
      <c r="AO41" s="860"/>
      <c r="AP41" s="860"/>
      <c r="AQ41" s="860"/>
      <c r="AR41" s="861"/>
      <c r="AS41" s="841"/>
      <c r="AT41" s="841"/>
      <c r="AU41" s="841"/>
      <c r="AV41" s="842"/>
      <c r="AW41" s="843"/>
      <c r="AX41" s="843"/>
      <c r="AY41" s="844"/>
      <c r="AZ41" s="842"/>
      <c r="BA41" s="843"/>
      <c r="BB41" s="843"/>
      <c r="BC41" s="844"/>
      <c r="BD41" s="842"/>
      <c r="BE41" s="843"/>
      <c r="BF41" s="843"/>
      <c r="BG41" s="844"/>
      <c r="BH41" s="848"/>
      <c r="BI41" s="849"/>
      <c r="BJ41" s="849"/>
      <c r="BK41" s="850"/>
      <c r="BL41" s="848"/>
      <c r="BM41" s="849"/>
      <c r="BN41" s="849"/>
      <c r="BO41" s="850"/>
      <c r="BP41" s="842"/>
      <c r="BQ41" s="843"/>
      <c r="BR41" s="843"/>
      <c r="BS41" s="844"/>
      <c r="BT41" s="865"/>
      <c r="BU41" s="866"/>
      <c r="BV41" s="867"/>
      <c r="BW41" s="433"/>
      <c r="BX41" s="430"/>
    </row>
    <row r="42" spans="2:76" s="25" customFormat="1">
      <c r="B42" s="431"/>
      <c r="C42" s="440"/>
      <c r="D42" s="857"/>
      <c r="E42" s="858"/>
      <c r="F42" s="857"/>
      <c r="G42" s="858"/>
      <c r="H42" s="441"/>
      <c r="I42" s="441"/>
      <c r="J42" s="456"/>
      <c r="K42" s="456"/>
      <c r="L42" s="446"/>
      <c r="M42" s="446"/>
      <c r="N42" s="446"/>
      <c r="O42" s="446"/>
      <c r="P42" s="446"/>
      <c r="Q42" s="446"/>
      <c r="R42" s="446"/>
      <c r="S42" s="446"/>
      <c r="T42" s="446"/>
      <c r="U42" s="446"/>
      <c r="V42" s="447"/>
      <c r="W42" s="446"/>
      <c r="X42" s="446"/>
      <c r="Y42" s="446"/>
      <c r="Z42" s="446"/>
      <c r="AA42" s="446"/>
      <c r="AB42" s="446"/>
      <c r="AC42" s="446"/>
      <c r="AD42" s="446"/>
      <c r="AE42" s="446"/>
      <c r="AF42" s="446"/>
      <c r="AG42" s="446"/>
      <c r="AH42" s="447"/>
      <c r="AI42" s="838"/>
      <c r="AJ42" s="839"/>
      <c r="AK42" s="839"/>
      <c r="AL42" s="839"/>
      <c r="AM42" s="839"/>
      <c r="AN42" s="839"/>
      <c r="AO42" s="839"/>
      <c r="AP42" s="839"/>
      <c r="AQ42" s="839"/>
      <c r="AR42" s="840"/>
      <c r="AS42" s="841"/>
      <c r="AT42" s="841"/>
      <c r="AU42" s="841"/>
      <c r="AV42" s="842"/>
      <c r="AW42" s="843"/>
      <c r="AX42" s="843"/>
      <c r="AY42" s="844"/>
      <c r="AZ42" s="845"/>
      <c r="BA42" s="846"/>
      <c r="BB42" s="846"/>
      <c r="BC42" s="847"/>
      <c r="BD42" s="842"/>
      <c r="BE42" s="843"/>
      <c r="BF42" s="843"/>
      <c r="BG42" s="844"/>
      <c r="BH42" s="848"/>
      <c r="BI42" s="849"/>
      <c r="BJ42" s="849"/>
      <c r="BK42" s="850"/>
      <c r="BL42" s="848"/>
      <c r="BM42" s="849"/>
      <c r="BN42" s="849"/>
      <c r="BO42" s="850"/>
      <c r="BP42" s="842"/>
      <c r="BQ42" s="843"/>
      <c r="BR42" s="843"/>
      <c r="BS42" s="844"/>
      <c r="BT42" s="854"/>
      <c r="BU42" s="855"/>
      <c r="BV42" s="856"/>
      <c r="BW42" s="433"/>
      <c r="BX42" s="430"/>
    </row>
    <row r="43" spans="2:76" s="25" customFormat="1">
      <c r="B43" s="431"/>
      <c r="C43" s="440"/>
      <c r="D43" s="857"/>
      <c r="E43" s="858"/>
      <c r="F43" s="857"/>
      <c r="G43" s="858"/>
      <c r="H43" s="441"/>
      <c r="I43" s="441"/>
      <c r="J43" s="456"/>
      <c r="K43" s="456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447"/>
      <c r="W43" s="446"/>
      <c r="X43" s="446"/>
      <c r="Y43" s="446"/>
      <c r="Z43" s="446"/>
      <c r="AA43" s="446"/>
      <c r="AB43" s="446"/>
      <c r="AC43" s="446"/>
      <c r="AD43" s="446"/>
      <c r="AE43" s="446"/>
      <c r="AF43" s="446"/>
      <c r="AG43" s="446"/>
      <c r="AH43" s="447"/>
      <c r="AI43" s="859"/>
      <c r="AJ43" s="860"/>
      <c r="AK43" s="860"/>
      <c r="AL43" s="860"/>
      <c r="AM43" s="860"/>
      <c r="AN43" s="860"/>
      <c r="AO43" s="860"/>
      <c r="AP43" s="860"/>
      <c r="AQ43" s="860"/>
      <c r="AR43" s="861"/>
      <c r="AS43" s="841"/>
      <c r="AT43" s="841"/>
      <c r="AU43" s="841"/>
      <c r="AV43" s="842"/>
      <c r="AW43" s="843"/>
      <c r="AX43" s="843"/>
      <c r="AY43" s="844"/>
      <c r="AZ43" s="842"/>
      <c r="BA43" s="843"/>
      <c r="BB43" s="843"/>
      <c r="BC43" s="844"/>
      <c r="BD43" s="842"/>
      <c r="BE43" s="843"/>
      <c r="BF43" s="843"/>
      <c r="BG43" s="844"/>
      <c r="BH43" s="848"/>
      <c r="BI43" s="849"/>
      <c r="BJ43" s="849"/>
      <c r="BK43" s="850"/>
      <c r="BL43" s="848"/>
      <c r="BM43" s="849"/>
      <c r="BN43" s="849"/>
      <c r="BO43" s="850"/>
      <c r="BP43" s="842"/>
      <c r="BQ43" s="843"/>
      <c r="BR43" s="843"/>
      <c r="BS43" s="844"/>
      <c r="BT43" s="865"/>
      <c r="BU43" s="866"/>
      <c r="BV43" s="867"/>
      <c r="BW43" s="433"/>
      <c r="BX43" s="430"/>
    </row>
    <row r="44" spans="2:76" s="25" customFormat="1">
      <c r="B44" s="431"/>
      <c r="C44" s="440"/>
      <c r="D44" s="857"/>
      <c r="E44" s="858"/>
      <c r="F44" s="857"/>
      <c r="G44" s="858"/>
      <c r="H44" s="441"/>
      <c r="I44" s="441"/>
      <c r="J44" s="456"/>
      <c r="K44" s="456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447"/>
      <c r="W44" s="446"/>
      <c r="X44" s="446"/>
      <c r="Y44" s="446"/>
      <c r="Z44" s="446"/>
      <c r="AA44" s="446"/>
      <c r="AB44" s="446"/>
      <c r="AC44" s="446"/>
      <c r="AD44" s="446"/>
      <c r="AE44" s="446"/>
      <c r="AF44" s="446"/>
      <c r="AG44" s="446"/>
      <c r="AH44" s="447"/>
      <c r="AI44" s="859"/>
      <c r="AJ44" s="860"/>
      <c r="AK44" s="860"/>
      <c r="AL44" s="860"/>
      <c r="AM44" s="860"/>
      <c r="AN44" s="860"/>
      <c r="AO44" s="860"/>
      <c r="AP44" s="860"/>
      <c r="AQ44" s="860"/>
      <c r="AR44" s="861"/>
      <c r="AS44" s="841"/>
      <c r="AT44" s="841"/>
      <c r="AU44" s="841"/>
      <c r="AV44" s="842"/>
      <c r="AW44" s="843"/>
      <c r="AX44" s="843"/>
      <c r="AY44" s="844"/>
      <c r="AZ44" s="845"/>
      <c r="BA44" s="846"/>
      <c r="BB44" s="846"/>
      <c r="BC44" s="847"/>
      <c r="BD44" s="842"/>
      <c r="BE44" s="843"/>
      <c r="BF44" s="843"/>
      <c r="BG44" s="844"/>
      <c r="BH44" s="848"/>
      <c r="BI44" s="849"/>
      <c r="BJ44" s="849"/>
      <c r="BK44" s="850"/>
      <c r="BL44" s="848"/>
      <c r="BM44" s="849"/>
      <c r="BN44" s="849"/>
      <c r="BO44" s="850"/>
      <c r="BP44" s="842"/>
      <c r="BQ44" s="843"/>
      <c r="BR44" s="843"/>
      <c r="BS44" s="844"/>
      <c r="BT44" s="865"/>
      <c r="BU44" s="866"/>
      <c r="BV44" s="867"/>
      <c r="BW44" s="433"/>
      <c r="BX44" s="430"/>
    </row>
    <row r="45" spans="2:76" s="25" customFormat="1">
      <c r="B45" s="431"/>
      <c r="C45" s="440"/>
      <c r="D45" s="857"/>
      <c r="E45" s="858"/>
      <c r="F45" s="857"/>
      <c r="G45" s="858"/>
      <c r="H45" s="441"/>
      <c r="I45" s="441"/>
      <c r="J45" s="456"/>
      <c r="K45" s="456"/>
      <c r="L45" s="446"/>
      <c r="M45" s="446"/>
      <c r="N45" s="446"/>
      <c r="O45" s="446"/>
      <c r="P45" s="446"/>
      <c r="Q45" s="446"/>
      <c r="R45" s="446"/>
      <c r="S45" s="446"/>
      <c r="T45" s="446"/>
      <c r="U45" s="446"/>
      <c r="V45" s="447"/>
      <c r="W45" s="446"/>
      <c r="X45" s="450"/>
      <c r="Y45" s="450"/>
      <c r="Z45" s="450"/>
      <c r="AA45" s="450"/>
      <c r="AB45" s="450"/>
      <c r="AC45" s="450"/>
      <c r="AD45" s="450"/>
      <c r="AE45" s="450"/>
      <c r="AF45" s="450"/>
      <c r="AG45" s="450"/>
      <c r="AH45" s="451"/>
      <c r="AI45" s="859"/>
      <c r="AJ45" s="860"/>
      <c r="AK45" s="860"/>
      <c r="AL45" s="860"/>
      <c r="AM45" s="860"/>
      <c r="AN45" s="860"/>
      <c r="AO45" s="860"/>
      <c r="AP45" s="860"/>
      <c r="AQ45" s="860"/>
      <c r="AR45" s="861"/>
      <c r="AS45" s="841"/>
      <c r="AT45" s="841"/>
      <c r="AU45" s="841"/>
      <c r="AV45" s="842"/>
      <c r="AW45" s="843"/>
      <c r="AX45" s="843"/>
      <c r="AY45" s="844"/>
      <c r="AZ45" s="845"/>
      <c r="BA45" s="846"/>
      <c r="BB45" s="846"/>
      <c r="BC45" s="847"/>
      <c r="BD45" s="842"/>
      <c r="BE45" s="843"/>
      <c r="BF45" s="843"/>
      <c r="BG45" s="844"/>
      <c r="BH45" s="848"/>
      <c r="BI45" s="849"/>
      <c r="BJ45" s="849"/>
      <c r="BK45" s="850"/>
      <c r="BL45" s="848"/>
      <c r="BM45" s="849"/>
      <c r="BN45" s="849"/>
      <c r="BO45" s="850"/>
      <c r="BP45" s="842"/>
      <c r="BQ45" s="843"/>
      <c r="BR45" s="843"/>
      <c r="BS45" s="844"/>
      <c r="BT45" s="854"/>
      <c r="BU45" s="855"/>
      <c r="BV45" s="856"/>
      <c r="BW45" s="433"/>
      <c r="BX45" s="430"/>
    </row>
    <row r="46" spans="2:76" s="25" customFormat="1">
      <c r="B46" s="431"/>
      <c r="C46" s="440"/>
      <c r="D46" s="857"/>
      <c r="E46" s="858"/>
      <c r="F46" s="857"/>
      <c r="G46" s="858"/>
      <c r="H46" s="441"/>
      <c r="I46" s="441"/>
      <c r="J46" s="456"/>
      <c r="K46" s="456"/>
      <c r="L46" s="446"/>
      <c r="M46" s="446"/>
      <c r="N46" s="446"/>
      <c r="O46" s="446"/>
      <c r="P46" s="446"/>
      <c r="Q46" s="446"/>
      <c r="R46" s="446"/>
      <c r="S46" s="446"/>
      <c r="T46" s="446"/>
      <c r="U46" s="446"/>
      <c r="V46" s="447"/>
      <c r="W46" s="446"/>
      <c r="X46" s="450"/>
      <c r="Y46" s="450"/>
      <c r="Z46" s="450"/>
      <c r="AA46" s="450"/>
      <c r="AB46" s="450"/>
      <c r="AC46" s="450"/>
      <c r="AD46" s="450"/>
      <c r="AE46" s="450"/>
      <c r="AF46" s="450"/>
      <c r="AG46" s="450"/>
      <c r="AH46" s="451"/>
      <c r="AI46" s="859"/>
      <c r="AJ46" s="860"/>
      <c r="AK46" s="860"/>
      <c r="AL46" s="860"/>
      <c r="AM46" s="860"/>
      <c r="AN46" s="860"/>
      <c r="AO46" s="860"/>
      <c r="AP46" s="860"/>
      <c r="AQ46" s="860"/>
      <c r="AR46" s="861"/>
      <c r="AS46" s="841"/>
      <c r="AT46" s="841"/>
      <c r="AU46" s="841"/>
      <c r="AV46" s="842"/>
      <c r="AW46" s="843"/>
      <c r="AX46" s="843"/>
      <c r="AY46" s="844"/>
      <c r="AZ46" s="845"/>
      <c r="BA46" s="846"/>
      <c r="BB46" s="846"/>
      <c r="BC46" s="847"/>
      <c r="BD46" s="842"/>
      <c r="BE46" s="843"/>
      <c r="BF46" s="843"/>
      <c r="BG46" s="844"/>
      <c r="BH46" s="848"/>
      <c r="BI46" s="849"/>
      <c r="BJ46" s="849"/>
      <c r="BK46" s="850"/>
      <c r="BL46" s="848"/>
      <c r="BM46" s="849"/>
      <c r="BN46" s="849"/>
      <c r="BO46" s="850"/>
      <c r="BP46" s="842"/>
      <c r="BQ46" s="843"/>
      <c r="BR46" s="843"/>
      <c r="BS46" s="844"/>
      <c r="BT46" s="854"/>
      <c r="BU46" s="855"/>
      <c r="BV46" s="856"/>
      <c r="BW46" s="433"/>
      <c r="BX46" s="430"/>
    </row>
    <row r="47" spans="2:76" s="25" customFormat="1" ht="12" customHeight="1">
      <c r="B47" s="431"/>
      <c r="C47" s="440"/>
      <c r="D47" s="857"/>
      <c r="E47" s="858"/>
      <c r="F47" s="857"/>
      <c r="G47" s="858"/>
      <c r="H47" s="441"/>
      <c r="I47" s="441"/>
      <c r="J47" s="456"/>
      <c r="K47" s="456"/>
      <c r="L47" s="443"/>
      <c r="M47" s="446"/>
      <c r="N47" s="446"/>
      <c r="O47" s="446"/>
      <c r="P47" s="446"/>
      <c r="Q47" s="446"/>
      <c r="R47" s="446"/>
      <c r="S47" s="446"/>
      <c r="T47" s="446"/>
      <c r="U47" s="446"/>
      <c r="V47" s="447"/>
      <c r="W47" s="443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7"/>
      <c r="AI47" s="859"/>
      <c r="AJ47" s="860"/>
      <c r="AK47" s="860"/>
      <c r="AL47" s="860"/>
      <c r="AM47" s="860"/>
      <c r="AN47" s="860"/>
      <c r="AO47" s="860"/>
      <c r="AP47" s="860"/>
      <c r="AQ47" s="860"/>
      <c r="AR47" s="861"/>
      <c r="AS47" s="841"/>
      <c r="AT47" s="841"/>
      <c r="AU47" s="841"/>
      <c r="AV47" s="842"/>
      <c r="AW47" s="843"/>
      <c r="AX47" s="843"/>
      <c r="AY47" s="844"/>
      <c r="AZ47" s="845"/>
      <c r="BA47" s="846"/>
      <c r="BB47" s="846"/>
      <c r="BC47" s="847"/>
      <c r="BD47" s="842"/>
      <c r="BE47" s="843"/>
      <c r="BF47" s="843"/>
      <c r="BG47" s="844"/>
      <c r="BH47" s="842"/>
      <c r="BI47" s="843"/>
      <c r="BJ47" s="843"/>
      <c r="BK47" s="844"/>
      <c r="BL47" s="842"/>
      <c r="BM47" s="843"/>
      <c r="BN47" s="843"/>
      <c r="BO47" s="844"/>
      <c r="BP47" s="842"/>
      <c r="BQ47" s="843"/>
      <c r="BR47" s="843"/>
      <c r="BS47" s="844"/>
      <c r="BT47" s="854"/>
      <c r="BU47" s="855"/>
      <c r="BV47" s="856"/>
      <c r="BW47" s="433"/>
      <c r="BX47" s="430"/>
    </row>
    <row r="48" spans="2:76" s="25" customFormat="1" ht="12" customHeight="1">
      <c r="B48" s="431"/>
      <c r="C48" s="440"/>
      <c r="D48" s="857"/>
      <c r="E48" s="858"/>
      <c r="F48" s="857"/>
      <c r="G48" s="858"/>
      <c r="H48" s="441"/>
      <c r="I48" s="441"/>
      <c r="J48" s="456"/>
      <c r="K48" s="456"/>
      <c r="L48" s="443"/>
      <c r="M48" s="446"/>
      <c r="N48" s="446"/>
      <c r="O48" s="446"/>
      <c r="P48" s="446"/>
      <c r="Q48" s="446"/>
      <c r="R48" s="446"/>
      <c r="S48" s="446"/>
      <c r="T48" s="446"/>
      <c r="U48" s="446"/>
      <c r="V48" s="447"/>
      <c r="W48" s="443"/>
      <c r="X48" s="446"/>
      <c r="Y48" s="446"/>
      <c r="Z48" s="446"/>
      <c r="AA48" s="446"/>
      <c r="AB48" s="446"/>
      <c r="AC48" s="446"/>
      <c r="AD48" s="446"/>
      <c r="AE48" s="446"/>
      <c r="AF48" s="446"/>
      <c r="AG48" s="446"/>
      <c r="AH48" s="447"/>
      <c r="AI48" s="859"/>
      <c r="AJ48" s="860"/>
      <c r="AK48" s="860"/>
      <c r="AL48" s="860"/>
      <c r="AM48" s="860"/>
      <c r="AN48" s="860"/>
      <c r="AO48" s="860"/>
      <c r="AP48" s="860"/>
      <c r="AQ48" s="860"/>
      <c r="AR48" s="861"/>
      <c r="AS48" s="862"/>
      <c r="AT48" s="863"/>
      <c r="AU48" s="864"/>
      <c r="AV48" s="842"/>
      <c r="AW48" s="843"/>
      <c r="AX48" s="843"/>
      <c r="AY48" s="844"/>
      <c r="AZ48" s="845"/>
      <c r="BA48" s="846"/>
      <c r="BB48" s="846"/>
      <c r="BC48" s="847"/>
      <c r="BD48" s="842"/>
      <c r="BE48" s="843"/>
      <c r="BF48" s="843"/>
      <c r="BG48" s="844"/>
      <c r="BH48" s="842"/>
      <c r="BI48" s="843"/>
      <c r="BJ48" s="843"/>
      <c r="BK48" s="844"/>
      <c r="BL48" s="842"/>
      <c r="BM48" s="843"/>
      <c r="BN48" s="843"/>
      <c r="BO48" s="844"/>
      <c r="BP48" s="842"/>
      <c r="BQ48" s="843"/>
      <c r="BR48" s="843"/>
      <c r="BS48" s="844"/>
      <c r="BT48" s="854"/>
      <c r="BU48" s="855"/>
      <c r="BV48" s="856"/>
      <c r="BW48" s="433"/>
      <c r="BX48" s="430"/>
    </row>
    <row r="49" spans="2:76" s="25" customFormat="1" ht="12" customHeight="1">
      <c r="B49" s="431"/>
      <c r="C49" s="440"/>
      <c r="D49" s="857"/>
      <c r="E49" s="858"/>
      <c r="F49" s="857"/>
      <c r="G49" s="858"/>
      <c r="H49" s="441"/>
      <c r="I49" s="441"/>
      <c r="J49" s="456"/>
      <c r="K49" s="456"/>
      <c r="L49" s="446"/>
      <c r="M49" s="446"/>
      <c r="N49" s="446"/>
      <c r="O49" s="446"/>
      <c r="P49" s="446"/>
      <c r="Q49" s="446"/>
      <c r="R49" s="446"/>
      <c r="S49" s="446"/>
      <c r="T49" s="446"/>
      <c r="U49" s="446"/>
      <c r="V49" s="447"/>
      <c r="W49" s="446"/>
      <c r="X49" s="446"/>
      <c r="Y49" s="446"/>
      <c r="Z49" s="446"/>
      <c r="AA49" s="446"/>
      <c r="AB49" s="446"/>
      <c r="AC49" s="446"/>
      <c r="AD49" s="446"/>
      <c r="AE49" s="446"/>
      <c r="AF49" s="446"/>
      <c r="AG49" s="446"/>
      <c r="AH49" s="447"/>
      <c r="AI49" s="859"/>
      <c r="AJ49" s="860"/>
      <c r="AK49" s="860"/>
      <c r="AL49" s="860"/>
      <c r="AM49" s="860"/>
      <c r="AN49" s="860"/>
      <c r="AO49" s="860"/>
      <c r="AP49" s="860"/>
      <c r="AQ49" s="860"/>
      <c r="AR49" s="861"/>
      <c r="AS49" s="862"/>
      <c r="AT49" s="863"/>
      <c r="AU49" s="864"/>
      <c r="AV49" s="842"/>
      <c r="AW49" s="843"/>
      <c r="AX49" s="843"/>
      <c r="AY49" s="844"/>
      <c r="AZ49" s="845"/>
      <c r="BA49" s="846"/>
      <c r="BB49" s="846"/>
      <c r="BC49" s="847"/>
      <c r="BD49" s="842"/>
      <c r="BE49" s="843"/>
      <c r="BF49" s="843"/>
      <c r="BG49" s="844"/>
      <c r="BH49" s="842"/>
      <c r="BI49" s="843"/>
      <c r="BJ49" s="843"/>
      <c r="BK49" s="844"/>
      <c r="BL49" s="842"/>
      <c r="BM49" s="843"/>
      <c r="BN49" s="843"/>
      <c r="BO49" s="844"/>
      <c r="BP49" s="842"/>
      <c r="BQ49" s="843"/>
      <c r="BR49" s="843"/>
      <c r="BS49" s="844"/>
      <c r="BT49" s="854"/>
      <c r="BU49" s="855"/>
      <c r="BV49" s="856"/>
      <c r="BW49" s="433"/>
      <c r="BX49" s="430"/>
    </row>
    <row r="50" spans="2:76" s="25" customFormat="1" ht="12" customHeight="1">
      <c r="B50" s="431"/>
      <c r="C50" s="440"/>
      <c r="D50" s="857"/>
      <c r="E50" s="858"/>
      <c r="F50" s="857"/>
      <c r="G50" s="858"/>
      <c r="H50" s="441"/>
      <c r="I50" s="441"/>
      <c r="J50" s="456"/>
      <c r="K50" s="456"/>
      <c r="L50" s="446"/>
      <c r="M50" s="446"/>
      <c r="N50" s="446"/>
      <c r="O50" s="446"/>
      <c r="P50" s="446"/>
      <c r="Q50" s="446"/>
      <c r="R50" s="446"/>
      <c r="S50" s="446"/>
      <c r="T50" s="446"/>
      <c r="U50" s="446"/>
      <c r="V50" s="447"/>
      <c r="W50" s="446"/>
      <c r="X50" s="446"/>
      <c r="Y50" s="446"/>
      <c r="Z50" s="446"/>
      <c r="AA50" s="446"/>
      <c r="AB50" s="446"/>
      <c r="AC50" s="446"/>
      <c r="AD50" s="446"/>
      <c r="AE50" s="446"/>
      <c r="AF50" s="446"/>
      <c r="AG50" s="446"/>
      <c r="AH50" s="447"/>
      <c r="AI50" s="859"/>
      <c r="AJ50" s="860"/>
      <c r="AK50" s="860"/>
      <c r="AL50" s="860"/>
      <c r="AM50" s="860"/>
      <c r="AN50" s="860"/>
      <c r="AO50" s="860"/>
      <c r="AP50" s="860"/>
      <c r="AQ50" s="860"/>
      <c r="AR50" s="861"/>
      <c r="AS50" s="862"/>
      <c r="AT50" s="863"/>
      <c r="AU50" s="864"/>
      <c r="AV50" s="842"/>
      <c r="AW50" s="843"/>
      <c r="AX50" s="843"/>
      <c r="AY50" s="844"/>
      <c r="AZ50" s="845"/>
      <c r="BA50" s="846"/>
      <c r="BB50" s="846"/>
      <c r="BC50" s="847"/>
      <c r="BD50" s="842"/>
      <c r="BE50" s="843"/>
      <c r="BF50" s="843"/>
      <c r="BG50" s="844"/>
      <c r="BH50" s="842"/>
      <c r="BI50" s="843"/>
      <c r="BJ50" s="843"/>
      <c r="BK50" s="844"/>
      <c r="BL50" s="842"/>
      <c r="BM50" s="843"/>
      <c r="BN50" s="843"/>
      <c r="BO50" s="844"/>
      <c r="BP50" s="842"/>
      <c r="BQ50" s="843"/>
      <c r="BR50" s="843"/>
      <c r="BS50" s="844"/>
      <c r="BT50" s="854"/>
      <c r="BU50" s="855"/>
      <c r="BV50" s="856"/>
      <c r="BW50" s="433"/>
      <c r="BX50" s="430"/>
    </row>
    <row r="51" spans="2:76" s="25" customFormat="1" ht="12" customHeight="1">
      <c r="B51" s="431"/>
      <c r="C51" s="440"/>
      <c r="D51" s="857"/>
      <c r="E51" s="858"/>
      <c r="F51" s="857"/>
      <c r="G51" s="858"/>
      <c r="H51" s="441"/>
      <c r="I51" s="441"/>
      <c r="J51" s="456"/>
      <c r="K51" s="456"/>
      <c r="L51" s="446"/>
      <c r="M51" s="446"/>
      <c r="N51" s="446"/>
      <c r="O51" s="446"/>
      <c r="P51" s="446"/>
      <c r="Q51" s="446"/>
      <c r="R51" s="446"/>
      <c r="S51" s="446"/>
      <c r="T51" s="446"/>
      <c r="U51" s="446"/>
      <c r="V51" s="447"/>
      <c r="W51" s="458"/>
      <c r="X51" s="446"/>
      <c r="Y51" s="446"/>
      <c r="Z51" s="446"/>
      <c r="AA51" s="446"/>
      <c r="AB51" s="446"/>
      <c r="AC51" s="446"/>
      <c r="AD51" s="446"/>
      <c r="AE51" s="446"/>
      <c r="AF51" s="446"/>
      <c r="AG51" s="446"/>
      <c r="AH51" s="447"/>
      <c r="AI51" s="859"/>
      <c r="AJ51" s="860"/>
      <c r="AK51" s="860"/>
      <c r="AL51" s="860"/>
      <c r="AM51" s="860"/>
      <c r="AN51" s="860"/>
      <c r="AO51" s="860"/>
      <c r="AP51" s="860"/>
      <c r="AQ51" s="860"/>
      <c r="AR51" s="861"/>
      <c r="AS51" s="862"/>
      <c r="AT51" s="863"/>
      <c r="AU51" s="864"/>
      <c r="AV51" s="842"/>
      <c r="AW51" s="843"/>
      <c r="AX51" s="843"/>
      <c r="AY51" s="844"/>
      <c r="AZ51" s="842"/>
      <c r="BA51" s="843"/>
      <c r="BB51" s="843"/>
      <c r="BC51" s="844"/>
      <c r="BD51" s="842"/>
      <c r="BE51" s="843"/>
      <c r="BF51" s="843"/>
      <c r="BG51" s="844"/>
      <c r="BH51" s="842"/>
      <c r="BI51" s="843"/>
      <c r="BJ51" s="843"/>
      <c r="BK51" s="844"/>
      <c r="BL51" s="842"/>
      <c r="BM51" s="843"/>
      <c r="BN51" s="843"/>
      <c r="BO51" s="844"/>
      <c r="BP51" s="842"/>
      <c r="BQ51" s="843"/>
      <c r="BR51" s="843"/>
      <c r="BS51" s="844"/>
      <c r="BT51" s="865"/>
      <c r="BU51" s="866"/>
      <c r="BV51" s="867"/>
      <c r="BW51" s="433"/>
      <c r="BX51" s="430"/>
    </row>
    <row r="52" spans="2:76" s="25" customFormat="1" ht="12" customHeight="1">
      <c r="B52" s="431"/>
      <c r="C52" s="440"/>
      <c r="D52" s="857"/>
      <c r="E52" s="858"/>
      <c r="F52" s="857"/>
      <c r="G52" s="858"/>
      <c r="H52" s="441"/>
      <c r="I52" s="441"/>
      <c r="J52" s="456"/>
      <c r="K52" s="456"/>
      <c r="L52" s="446"/>
      <c r="M52" s="446"/>
      <c r="N52" s="446"/>
      <c r="O52" s="446"/>
      <c r="P52" s="446"/>
      <c r="Q52" s="446"/>
      <c r="R52" s="446"/>
      <c r="S52" s="446"/>
      <c r="T52" s="446"/>
      <c r="U52" s="446"/>
      <c r="V52" s="447"/>
      <c r="W52" s="458"/>
      <c r="X52" s="446"/>
      <c r="Y52" s="446"/>
      <c r="Z52" s="446"/>
      <c r="AA52" s="446"/>
      <c r="AB52" s="446"/>
      <c r="AC52" s="446"/>
      <c r="AD52" s="446"/>
      <c r="AE52" s="446"/>
      <c r="AF52" s="446"/>
      <c r="AG52" s="446"/>
      <c r="AH52" s="447"/>
      <c r="AI52" s="859"/>
      <c r="AJ52" s="860"/>
      <c r="AK52" s="860"/>
      <c r="AL52" s="860"/>
      <c r="AM52" s="860"/>
      <c r="AN52" s="860"/>
      <c r="AO52" s="860"/>
      <c r="AP52" s="860"/>
      <c r="AQ52" s="860"/>
      <c r="AR52" s="861"/>
      <c r="AS52" s="862"/>
      <c r="AT52" s="863"/>
      <c r="AU52" s="864"/>
      <c r="AV52" s="842"/>
      <c r="AW52" s="843"/>
      <c r="AX52" s="843"/>
      <c r="AY52" s="844"/>
      <c r="AZ52" s="842"/>
      <c r="BA52" s="843"/>
      <c r="BB52" s="843"/>
      <c r="BC52" s="844"/>
      <c r="BD52" s="842"/>
      <c r="BE52" s="843"/>
      <c r="BF52" s="843"/>
      <c r="BG52" s="844"/>
      <c r="BH52" s="842"/>
      <c r="BI52" s="843"/>
      <c r="BJ52" s="843"/>
      <c r="BK52" s="844"/>
      <c r="BL52" s="459"/>
      <c r="BM52" s="460"/>
      <c r="BN52" s="460"/>
      <c r="BO52" s="461"/>
      <c r="BP52" s="842"/>
      <c r="BQ52" s="843"/>
      <c r="BR52" s="843"/>
      <c r="BS52" s="844"/>
      <c r="BT52" s="865"/>
      <c r="BU52" s="866"/>
      <c r="BV52" s="867"/>
      <c r="BW52" s="433"/>
      <c r="BX52" s="430"/>
    </row>
    <row r="53" spans="2:76" s="25" customFormat="1" ht="12" customHeight="1">
      <c r="B53" s="431"/>
      <c r="C53" s="440"/>
      <c r="D53" s="857"/>
      <c r="E53" s="858"/>
      <c r="F53" s="857"/>
      <c r="G53" s="858"/>
      <c r="H53" s="441"/>
      <c r="I53" s="441"/>
      <c r="J53" s="456"/>
      <c r="K53" s="45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7"/>
      <c r="W53" s="446"/>
      <c r="X53" s="446"/>
      <c r="Y53" s="446"/>
      <c r="Z53" s="446"/>
      <c r="AA53" s="446"/>
      <c r="AB53" s="446"/>
      <c r="AC53" s="446"/>
      <c r="AD53" s="446"/>
      <c r="AE53" s="446"/>
      <c r="AF53" s="446"/>
      <c r="AG53" s="446"/>
      <c r="AH53" s="447"/>
      <c r="AI53" s="859"/>
      <c r="AJ53" s="860"/>
      <c r="AK53" s="860"/>
      <c r="AL53" s="860"/>
      <c r="AM53" s="860"/>
      <c r="AN53" s="860"/>
      <c r="AO53" s="860"/>
      <c r="AP53" s="860"/>
      <c r="AQ53" s="860"/>
      <c r="AR53" s="861"/>
      <c r="AS53" s="862"/>
      <c r="AT53" s="863"/>
      <c r="AU53" s="864"/>
      <c r="AV53" s="842"/>
      <c r="AW53" s="843"/>
      <c r="AX53" s="843"/>
      <c r="AY53" s="844"/>
      <c r="AZ53" s="868"/>
      <c r="BA53" s="869"/>
      <c r="BB53" s="869"/>
      <c r="BC53" s="870"/>
      <c r="BD53" s="842"/>
      <c r="BE53" s="843"/>
      <c r="BF53" s="843"/>
      <c r="BG53" s="844"/>
      <c r="BH53" s="842"/>
      <c r="BI53" s="843"/>
      <c r="BJ53" s="843"/>
      <c r="BK53" s="844"/>
      <c r="BL53" s="462"/>
      <c r="BM53" s="463"/>
      <c r="BN53" s="463"/>
      <c r="BO53" s="464"/>
      <c r="BP53" s="842"/>
      <c r="BQ53" s="843"/>
      <c r="BR53" s="843"/>
      <c r="BS53" s="844"/>
      <c r="BT53" s="854"/>
      <c r="BU53" s="855"/>
      <c r="BV53" s="856"/>
      <c r="BW53" s="433"/>
      <c r="BX53" s="430"/>
    </row>
    <row r="54" spans="2:76" s="25" customFormat="1" ht="12" customHeight="1">
      <c r="B54" s="431"/>
      <c r="C54" s="440"/>
      <c r="D54" s="857"/>
      <c r="E54" s="858"/>
      <c r="F54" s="857"/>
      <c r="G54" s="858"/>
      <c r="H54" s="441"/>
      <c r="I54" s="441"/>
      <c r="J54" s="456"/>
      <c r="K54" s="45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7"/>
      <c r="W54" s="458"/>
      <c r="X54" s="446"/>
      <c r="Y54" s="446"/>
      <c r="Z54" s="446"/>
      <c r="AA54" s="446"/>
      <c r="AB54" s="446"/>
      <c r="AC54" s="446"/>
      <c r="AD54" s="446"/>
      <c r="AE54" s="446"/>
      <c r="AF54" s="446"/>
      <c r="AG54" s="446"/>
      <c r="AH54" s="447"/>
      <c r="AI54" s="859"/>
      <c r="AJ54" s="860"/>
      <c r="AK54" s="860"/>
      <c r="AL54" s="860"/>
      <c r="AM54" s="860"/>
      <c r="AN54" s="860"/>
      <c r="AO54" s="860"/>
      <c r="AP54" s="860"/>
      <c r="AQ54" s="860"/>
      <c r="AR54" s="861"/>
      <c r="AS54" s="862"/>
      <c r="AT54" s="863"/>
      <c r="AU54" s="864"/>
      <c r="AV54" s="842"/>
      <c r="AW54" s="843"/>
      <c r="AX54" s="843"/>
      <c r="AY54" s="844"/>
      <c r="AZ54" s="845"/>
      <c r="BA54" s="846"/>
      <c r="BB54" s="846"/>
      <c r="BC54" s="847"/>
      <c r="BD54" s="842"/>
      <c r="BE54" s="843"/>
      <c r="BF54" s="843"/>
      <c r="BG54" s="844"/>
      <c r="BH54" s="842"/>
      <c r="BI54" s="843"/>
      <c r="BJ54" s="843"/>
      <c r="BK54" s="844"/>
      <c r="BL54" s="462"/>
      <c r="BM54" s="463"/>
      <c r="BN54" s="463"/>
      <c r="BO54" s="464"/>
      <c r="BP54" s="842"/>
      <c r="BQ54" s="843"/>
      <c r="BR54" s="843"/>
      <c r="BS54" s="844"/>
      <c r="BT54" s="865"/>
      <c r="BU54" s="866"/>
      <c r="BV54" s="867"/>
      <c r="BW54" s="433"/>
      <c r="BX54" s="430"/>
    </row>
    <row r="55" spans="2:76" s="25" customFormat="1" ht="12" customHeight="1">
      <c r="B55" s="431"/>
      <c r="C55" s="440"/>
      <c r="D55" s="857"/>
      <c r="E55" s="858"/>
      <c r="F55" s="857"/>
      <c r="G55" s="858"/>
      <c r="H55" s="441"/>
      <c r="I55" s="441"/>
      <c r="J55" s="456"/>
      <c r="K55" s="456"/>
      <c r="L55" s="446"/>
      <c r="M55" s="446"/>
      <c r="N55" s="446"/>
      <c r="O55" s="446"/>
      <c r="P55" s="446"/>
      <c r="Q55" s="446"/>
      <c r="R55" s="446"/>
      <c r="S55" s="446"/>
      <c r="T55" s="446"/>
      <c r="U55" s="446"/>
      <c r="V55" s="447"/>
      <c r="W55" s="458"/>
      <c r="X55" s="446"/>
      <c r="Y55" s="446"/>
      <c r="Z55" s="446"/>
      <c r="AA55" s="446"/>
      <c r="AB55" s="446"/>
      <c r="AC55" s="446"/>
      <c r="AD55" s="446"/>
      <c r="AE55" s="446"/>
      <c r="AF55" s="446"/>
      <c r="AG55" s="446"/>
      <c r="AH55" s="447"/>
      <c r="AI55" s="859"/>
      <c r="AJ55" s="860"/>
      <c r="AK55" s="860"/>
      <c r="AL55" s="860"/>
      <c r="AM55" s="860"/>
      <c r="AN55" s="860"/>
      <c r="AO55" s="860"/>
      <c r="AP55" s="860"/>
      <c r="AQ55" s="860"/>
      <c r="AR55" s="861"/>
      <c r="AS55" s="862"/>
      <c r="AT55" s="863"/>
      <c r="AU55" s="864"/>
      <c r="AV55" s="842"/>
      <c r="AW55" s="843"/>
      <c r="AX55" s="843"/>
      <c r="AY55" s="844"/>
      <c r="AZ55" s="845"/>
      <c r="BA55" s="846"/>
      <c r="BB55" s="846"/>
      <c r="BC55" s="847"/>
      <c r="BD55" s="842"/>
      <c r="BE55" s="843"/>
      <c r="BF55" s="843"/>
      <c r="BG55" s="844"/>
      <c r="BH55" s="842"/>
      <c r="BI55" s="843"/>
      <c r="BJ55" s="843"/>
      <c r="BK55" s="844"/>
      <c r="BL55" s="462"/>
      <c r="BM55" s="463"/>
      <c r="BN55" s="463"/>
      <c r="BO55" s="464"/>
      <c r="BP55" s="842"/>
      <c r="BQ55" s="843"/>
      <c r="BR55" s="843"/>
      <c r="BS55" s="844"/>
      <c r="BT55" s="865"/>
      <c r="BU55" s="866"/>
      <c r="BV55" s="867"/>
      <c r="BW55" s="433"/>
      <c r="BX55" s="430"/>
    </row>
    <row r="56" spans="2:76" s="25" customFormat="1" ht="12" customHeight="1">
      <c r="B56" s="431"/>
      <c r="C56" s="440"/>
      <c r="D56" s="857"/>
      <c r="E56" s="858"/>
      <c r="F56" s="857"/>
      <c r="G56" s="858"/>
      <c r="H56" s="441"/>
      <c r="I56" s="441"/>
      <c r="J56" s="456"/>
      <c r="K56" s="456"/>
      <c r="L56" s="446"/>
      <c r="M56" s="446"/>
      <c r="N56" s="446"/>
      <c r="O56" s="446"/>
      <c r="P56" s="446"/>
      <c r="Q56" s="446"/>
      <c r="R56" s="446"/>
      <c r="S56" s="446"/>
      <c r="T56" s="446"/>
      <c r="U56" s="446"/>
      <c r="V56" s="447"/>
      <c r="W56" s="458"/>
      <c r="X56" s="450"/>
      <c r="Y56" s="450"/>
      <c r="Z56" s="450"/>
      <c r="AA56" s="450"/>
      <c r="AB56" s="450"/>
      <c r="AC56" s="450"/>
      <c r="AD56" s="450"/>
      <c r="AE56" s="450"/>
      <c r="AF56" s="450"/>
      <c r="AG56" s="450"/>
      <c r="AH56" s="451"/>
      <c r="AI56" s="859"/>
      <c r="AJ56" s="860"/>
      <c r="AK56" s="860"/>
      <c r="AL56" s="860"/>
      <c r="AM56" s="860"/>
      <c r="AN56" s="860"/>
      <c r="AO56" s="860"/>
      <c r="AP56" s="860"/>
      <c r="AQ56" s="860"/>
      <c r="AR56" s="861"/>
      <c r="AS56" s="862"/>
      <c r="AT56" s="863"/>
      <c r="AU56" s="864"/>
      <c r="AV56" s="842"/>
      <c r="AW56" s="843"/>
      <c r="AX56" s="843"/>
      <c r="AY56" s="844"/>
      <c r="AZ56" s="845"/>
      <c r="BA56" s="846"/>
      <c r="BB56" s="846"/>
      <c r="BC56" s="847"/>
      <c r="BD56" s="842"/>
      <c r="BE56" s="843"/>
      <c r="BF56" s="843"/>
      <c r="BG56" s="844"/>
      <c r="BH56" s="842"/>
      <c r="BI56" s="843"/>
      <c r="BJ56" s="843"/>
      <c r="BK56" s="844"/>
      <c r="BL56" s="462"/>
      <c r="BM56" s="463"/>
      <c r="BN56" s="463"/>
      <c r="BO56" s="464"/>
      <c r="BP56" s="842"/>
      <c r="BQ56" s="843"/>
      <c r="BR56" s="843"/>
      <c r="BS56" s="844"/>
      <c r="BT56" s="854"/>
      <c r="BU56" s="855"/>
      <c r="BV56" s="856"/>
      <c r="BW56" s="433"/>
      <c r="BX56" s="430"/>
    </row>
    <row r="57" spans="2:76" s="25" customFormat="1" ht="12" customHeight="1">
      <c r="B57" s="431"/>
      <c r="C57" s="440"/>
      <c r="D57" s="857"/>
      <c r="E57" s="858"/>
      <c r="F57" s="857"/>
      <c r="G57" s="858"/>
      <c r="H57" s="441"/>
      <c r="I57" s="441"/>
      <c r="J57" s="456"/>
      <c r="K57" s="456"/>
      <c r="L57" s="446"/>
      <c r="M57" s="446"/>
      <c r="N57" s="446"/>
      <c r="O57" s="446"/>
      <c r="P57" s="446"/>
      <c r="Q57" s="446"/>
      <c r="R57" s="446"/>
      <c r="S57" s="446"/>
      <c r="T57" s="446"/>
      <c r="U57" s="446"/>
      <c r="V57" s="447"/>
      <c r="W57" s="458"/>
      <c r="X57" s="450"/>
      <c r="Y57" s="450"/>
      <c r="Z57" s="450"/>
      <c r="AA57" s="450"/>
      <c r="AB57" s="450"/>
      <c r="AC57" s="450"/>
      <c r="AD57" s="450"/>
      <c r="AE57" s="450"/>
      <c r="AF57" s="450"/>
      <c r="AG57" s="450"/>
      <c r="AH57" s="451"/>
      <c r="AI57" s="859"/>
      <c r="AJ57" s="860"/>
      <c r="AK57" s="860"/>
      <c r="AL57" s="860"/>
      <c r="AM57" s="860"/>
      <c r="AN57" s="860"/>
      <c r="AO57" s="860"/>
      <c r="AP57" s="860"/>
      <c r="AQ57" s="860"/>
      <c r="AR57" s="861"/>
      <c r="AS57" s="862"/>
      <c r="AT57" s="863"/>
      <c r="AU57" s="864"/>
      <c r="AV57" s="842"/>
      <c r="AW57" s="843"/>
      <c r="AX57" s="843"/>
      <c r="AY57" s="844"/>
      <c r="AZ57" s="845"/>
      <c r="BA57" s="846"/>
      <c r="BB57" s="846"/>
      <c r="BC57" s="847"/>
      <c r="BD57" s="842"/>
      <c r="BE57" s="843"/>
      <c r="BF57" s="843"/>
      <c r="BG57" s="844"/>
      <c r="BH57" s="842"/>
      <c r="BI57" s="843"/>
      <c r="BJ57" s="843"/>
      <c r="BK57" s="844"/>
      <c r="BL57" s="462"/>
      <c r="BM57" s="463"/>
      <c r="BN57" s="463"/>
      <c r="BO57" s="464"/>
      <c r="BP57" s="842"/>
      <c r="BQ57" s="843"/>
      <c r="BR57" s="843"/>
      <c r="BS57" s="844"/>
      <c r="BT57" s="854"/>
      <c r="BU57" s="855"/>
      <c r="BV57" s="856"/>
      <c r="BW57" s="433"/>
      <c r="BX57" s="430"/>
    </row>
    <row r="58" spans="2:76" s="25" customFormat="1" ht="12" customHeight="1">
      <c r="B58" s="431"/>
      <c r="C58" s="440"/>
      <c r="D58" s="857"/>
      <c r="E58" s="858"/>
      <c r="F58" s="857"/>
      <c r="G58" s="858"/>
      <c r="H58" s="441"/>
      <c r="I58" s="441"/>
      <c r="J58" s="456"/>
      <c r="K58" s="456"/>
      <c r="L58" s="446"/>
      <c r="M58" s="446"/>
      <c r="N58" s="446"/>
      <c r="O58" s="446"/>
      <c r="P58" s="446"/>
      <c r="Q58" s="446"/>
      <c r="R58" s="446"/>
      <c r="S58" s="446"/>
      <c r="T58" s="446"/>
      <c r="U58" s="446"/>
      <c r="V58" s="447"/>
      <c r="W58" s="458"/>
      <c r="X58" s="446"/>
      <c r="Y58" s="446"/>
      <c r="Z58" s="446"/>
      <c r="AA58" s="446"/>
      <c r="AB58" s="446"/>
      <c r="AC58" s="446"/>
      <c r="AD58" s="446"/>
      <c r="AE58" s="446"/>
      <c r="AF58" s="446"/>
      <c r="AG58" s="446"/>
      <c r="AH58" s="447"/>
      <c r="AI58" s="859"/>
      <c r="AJ58" s="860"/>
      <c r="AK58" s="860"/>
      <c r="AL58" s="860"/>
      <c r="AM58" s="860"/>
      <c r="AN58" s="860"/>
      <c r="AO58" s="860"/>
      <c r="AP58" s="860"/>
      <c r="AQ58" s="860"/>
      <c r="AR58" s="861"/>
      <c r="AS58" s="841"/>
      <c r="AT58" s="841"/>
      <c r="AU58" s="841"/>
      <c r="AV58" s="842"/>
      <c r="AW58" s="843"/>
      <c r="AX58" s="843"/>
      <c r="AY58" s="844"/>
      <c r="AZ58" s="845"/>
      <c r="BA58" s="846"/>
      <c r="BB58" s="846"/>
      <c r="BC58" s="847"/>
      <c r="BD58" s="842"/>
      <c r="BE58" s="843"/>
      <c r="BF58" s="843"/>
      <c r="BG58" s="844"/>
      <c r="BH58" s="842"/>
      <c r="BI58" s="843"/>
      <c r="BJ58" s="843"/>
      <c r="BK58" s="844"/>
      <c r="BL58" s="842"/>
      <c r="BM58" s="843"/>
      <c r="BN58" s="843"/>
      <c r="BO58" s="844"/>
      <c r="BP58" s="842"/>
      <c r="BQ58" s="843"/>
      <c r="BR58" s="843"/>
      <c r="BS58" s="844"/>
      <c r="BT58" s="854"/>
      <c r="BU58" s="855"/>
      <c r="BV58" s="856"/>
      <c r="BW58" s="433"/>
      <c r="BX58" s="430"/>
    </row>
    <row r="59" spans="2:76" s="25" customFormat="1" ht="12" customHeight="1">
      <c r="B59" s="431"/>
      <c r="C59" s="440"/>
      <c r="D59" s="857"/>
      <c r="E59" s="858"/>
      <c r="F59" s="857"/>
      <c r="G59" s="858"/>
      <c r="H59" s="441"/>
      <c r="I59" s="441"/>
      <c r="J59" s="456"/>
      <c r="K59" s="456"/>
      <c r="L59" s="446"/>
      <c r="M59" s="446"/>
      <c r="N59" s="446"/>
      <c r="O59" s="446"/>
      <c r="P59" s="446"/>
      <c r="Q59" s="446"/>
      <c r="R59" s="446"/>
      <c r="S59" s="446"/>
      <c r="T59" s="446"/>
      <c r="U59" s="446"/>
      <c r="V59" s="447"/>
      <c r="W59" s="458"/>
      <c r="X59" s="446"/>
      <c r="Y59" s="446"/>
      <c r="Z59" s="446"/>
      <c r="AA59" s="446"/>
      <c r="AB59" s="446"/>
      <c r="AC59" s="446"/>
      <c r="AD59" s="446"/>
      <c r="AE59" s="446"/>
      <c r="AF59" s="446"/>
      <c r="AG59" s="446"/>
      <c r="AH59" s="447"/>
      <c r="AI59" s="859"/>
      <c r="AJ59" s="860"/>
      <c r="AK59" s="860"/>
      <c r="AL59" s="860"/>
      <c r="AM59" s="860"/>
      <c r="AN59" s="860"/>
      <c r="AO59" s="860"/>
      <c r="AP59" s="860"/>
      <c r="AQ59" s="860"/>
      <c r="AR59" s="861"/>
      <c r="AS59" s="862"/>
      <c r="AT59" s="863"/>
      <c r="AU59" s="864"/>
      <c r="AV59" s="842"/>
      <c r="AW59" s="843"/>
      <c r="AX59" s="843"/>
      <c r="AY59" s="844"/>
      <c r="AZ59" s="845"/>
      <c r="BA59" s="846"/>
      <c r="BB59" s="846"/>
      <c r="BC59" s="847"/>
      <c r="BD59" s="842"/>
      <c r="BE59" s="843"/>
      <c r="BF59" s="843"/>
      <c r="BG59" s="844"/>
      <c r="BH59" s="842"/>
      <c r="BI59" s="843"/>
      <c r="BJ59" s="843"/>
      <c r="BK59" s="844"/>
      <c r="BL59" s="842"/>
      <c r="BM59" s="843"/>
      <c r="BN59" s="843"/>
      <c r="BO59" s="844"/>
      <c r="BP59" s="842"/>
      <c r="BQ59" s="843"/>
      <c r="BR59" s="843"/>
      <c r="BS59" s="844"/>
      <c r="BT59" s="854"/>
      <c r="BU59" s="855"/>
      <c r="BV59" s="856"/>
      <c r="BW59" s="433"/>
      <c r="BX59" s="430"/>
    </row>
    <row r="60" spans="2:76" s="25" customFormat="1" ht="12" customHeight="1">
      <c r="B60" s="431"/>
      <c r="C60" s="440"/>
      <c r="D60" s="857"/>
      <c r="E60" s="858"/>
      <c r="F60" s="857"/>
      <c r="G60" s="858"/>
      <c r="H60" s="441"/>
      <c r="I60" s="441"/>
      <c r="J60" s="456"/>
      <c r="K60" s="456"/>
      <c r="L60" s="446"/>
      <c r="M60" s="446"/>
      <c r="N60" s="446"/>
      <c r="O60" s="446"/>
      <c r="P60" s="446"/>
      <c r="Q60" s="446"/>
      <c r="R60" s="446"/>
      <c r="S60" s="446"/>
      <c r="T60" s="446"/>
      <c r="U60" s="446"/>
      <c r="V60" s="447"/>
      <c r="W60" s="458"/>
      <c r="X60" s="446"/>
      <c r="Y60" s="446"/>
      <c r="Z60" s="446"/>
      <c r="AA60" s="446"/>
      <c r="AB60" s="446"/>
      <c r="AC60" s="446"/>
      <c r="AD60" s="446"/>
      <c r="AE60" s="446"/>
      <c r="AF60" s="446"/>
      <c r="AG60" s="446"/>
      <c r="AH60" s="447"/>
      <c r="AI60" s="859"/>
      <c r="AJ60" s="860"/>
      <c r="AK60" s="860"/>
      <c r="AL60" s="860"/>
      <c r="AM60" s="860"/>
      <c r="AN60" s="860"/>
      <c r="AO60" s="860"/>
      <c r="AP60" s="860"/>
      <c r="AQ60" s="860"/>
      <c r="AR60" s="861"/>
      <c r="AS60" s="862"/>
      <c r="AT60" s="863"/>
      <c r="AU60" s="864"/>
      <c r="AV60" s="842"/>
      <c r="AW60" s="843"/>
      <c r="AX60" s="843"/>
      <c r="AY60" s="844"/>
      <c r="AZ60" s="845"/>
      <c r="BA60" s="846"/>
      <c r="BB60" s="846"/>
      <c r="BC60" s="847"/>
      <c r="BD60" s="842"/>
      <c r="BE60" s="843"/>
      <c r="BF60" s="843"/>
      <c r="BG60" s="844"/>
      <c r="BH60" s="842"/>
      <c r="BI60" s="843"/>
      <c r="BJ60" s="843"/>
      <c r="BK60" s="844"/>
      <c r="BL60" s="842"/>
      <c r="BM60" s="843"/>
      <c r="BN60" s="843"/>
      <c r="BO60" s="844"/>
      <c r="BP60" s="842"/>
      <c r="BQ60" s="843"/>
      <c r="BR60" s="843"/>
      <c r="BS60" s="844"/>
      <c r="BT60" s="854"/>
      <c r="BU60" s="855"/>
      <c r="BV60" s="856"/>
      <c r="BW60" s="433"/>
      <c r="BX60" s="430"/>
    </row>
    <row r="61" spans="2:76" s="25" customFormat="1" ht="12" customHeight="1">
      <c r="B61" s="431"/>
      <c r="C61" s="440"/>
      <c r="D61" s="857"/>
      <c r="E61" s="858"/>
      <c r="F61" s="857"/>
      <c r="G61" s="858"/>
      <c r="H61" s="441"/>
      <c r="I61" s="441"/>
      <c r="J61" s="456"/>
      <c r="K61" s="456"/>
      <c r="L61" s="446"/>
      <c r="M61" s="446"/>
      <c r="N61" s="446"/>
      <c r="O61" s="446"/>
      <c r="P61" s="446"/>
      <c r="Q61" s="446"/>
      <c r="R61" s="446"/>
      <c r="S61" s="446"/>
      <c r="T61" s="446"/>
      <c r="U61" s="446"/>
      <c r="V61" s="447"/>
      <c r="W61" s="458"/>
      <c r="X61" s="446"/>
      <c r="Y61" s="446"/>
      <c r="Z61" s="446"/>
      <c r="AA61" s="446"/>
      <c r="AB61" s="446"/>
      <c r="AC61" s="446"/>
      <c r="AD61" s="446"/>
      <c r="AE61" s="446"/>
      <c r="AF61" s="446"/>
      <c r="AG61" s="446"/>
      <c r="AH61" s="447"/>
      <c r="AI61" s="859"/>
      <c r="AJ61" s="860"/>
      <c r="AK61" s="860"/>
      <c r="AL61" s="860"/>
      <c r="AM61" s="860"/>
      <c r="AN61" s="860"/>
      <c r="AO61" s="860"/>
      <c r="AP61" s="860"/>
      <c r="AQ61" s="860"/>
      <c r="AR61" s="861"/>
      <c r="AS61" s="862"/>
      <c r="AT61" s="863"/>
      <c r="AU61" s="864"/>
      <c r="AV61" s="842"/>
      <c r="AW61" s="843"/>
      <c r="AX61" s="843"/>
      <c r="AY61" s="844"/>
      <c r="AZ61" s="845"/>
      <c r="BA61" s="846"/>
      <c r="BB61" s="846"/>
      <c r="BC61" s="847"/>
      <c r="BD61" s="842"/>
      <c r="BE61" s="843"/>
      <c r="BF61" s="843"/>
      <c r="BG61" s="844"/>
      <c r="BH61" s="842"/>
      <c r="BI61" s="843"/>
      <c r="BJ61" s="843"/>
      <c r="BK61" s="844"/>
      <c r="BL61" s="842"/>
      <c r="BM61" s="843"/>
      <c r="BN61" s="843"/>
      <c r="BO61" s="844"/>
      <c r="BP61" s="842"/>
      <c r="BQ61" s="843"/>
      <c r="BR61" s="843"/>
      <c r="BS61" s="844"/>
      <c r="BT61" s="854"/>
      <c r="BU61" s="855"/>
      <c r="BV61" s="856"/>
      <c r="BW61" s="433"/>
      <c r="BX61" s="430"/>
    </row>
    <row r="62" spans="2:76" s="25" customFormat="1" ht="12" customHeight="1">
      <c r="B62" s="431"/>
      <c r="C62" s="440"/>
      <c r="D62" s="857"/>
      <c r="E62" s="858"/>
      <c r="F62" s="857"/>
      <c r="G62" s="858"/>
      <c r="H62" s="441"/>
      <c r="I62" s="441"/>
      <c r="J62" s="456"/>
      <c r="K62" s="456"/>
      <c r="L62" s="446"/>
      <c r="M62" s="446"/>
      <c r="N62" s="446"/>
      <c r="O62" s="446"/>
      <c r="P62" s="446"/>
      <c r="Q62" s="446"/>
      <c r="R62" s="446"/>
      <c r="S62" s="446"/>
      <c r="T62" s="446"/>
      <c r="U62" s="446"/>
      <c r="V62" s="447"/>
      <c r="W62" s="458"/>
      <c r="X62" s="446"/>
      <c r="Y62" s="446"/>
      <c r="Z62" s="446"/>
      <c r="AA62" s="446"/>
      <c r="AB62" s="446"/>
      <c r="AC62" s="446"/>
      <c r="AD62" s="446"/>
      <c r="AE62" s="446"/>
      <c r="AF62" s="446"/>
      <c r="AG62" s="446"/>
      <c r="AH62" s="447"/>
      <c r="AI62" s="859"/>
      <c r="AJ62" s="860"/>
      <c r="AK62" s="860"/>
      <c r="AL62" s="860"/>
      <c r="AM62" s="860"/>
      <c r="AN62" s="860"/>
      <c r="AO62" s="860"/>
      <c r="AP62" s="860"/>
      <c r="AQ62" s="860"/>
      <c r="AR62" s="861"/>
      <c r="AS62" s="862"/>
      <c r="AT62" s="863"/>
      <c r="AU62" s="864"/>
      <c r="AV62" s="842"/>
      <c r="AW62" s="843"/>
      <c r="AX62" s="843"/>
      <c r="AY62" s="844"/>
      <c r="AZ62" s="842"/>
      <c r="BA62" s="843"/>
      <c r="BB62" s="843"/>
      <c r="BC62" s="844"/>
      <c r="BD62" s="842"/>
      <c r="BE62" s="843"/>
      <c r="BF62" s="843"/>
      <c r="BG62" s="844"/>
      <c r="BH62" s="842"/>
      <c r="BI62" s="843"/>
      <c r="BJ62" s="843"/>
      <c r="BK62" s="844"/>
      <c r="BL62" s="842"/>
      <c r="BM62" s="843"/>
      <c r="BN62" s="843"/>
      <c r="BO62" s="844"/>
      <c r="BP62" s="842"/>
      <c r="BQ62" s="843"/>
      <c r="BR62" s="843"/>
      <c r="BS62" s="844"/>
      <c r="BT62" s="865"/>
      <c r="BU62" s="866"/>
      <c r="BV62" s="867"/>
      <c r="BW62" s="433"/>
      <c r="BX62" s="430"/>
    </row>
    <row r="63" spans="2:76" s="25" customFormat="1" ht="12" customHeight="1">
      <c r="B63" s="431"/>
      <c r="C63" s="440"/>
      <c r="D63" s="857"/>
      <c r="E63" s="858"/>
      <c r="F63" s="857"/>
      <c r="G63" s="858"/>
      <c r="H63" s="441"/>
      <c r="I63" s="441"/>
      <c r="J63" s="456"/>
      <c r="K63" s="456"/>
      <c r="L63" s="446"/>
      <c r="M63" s="446"/>
      <c r="N63" s="446"/>
      <c r="O63" s="446"/>
      <c r="P63" s="446"/>
      <c r="Q63" s="446"/>
      <c r="R63" s="446"/>
      <c r="S63" s="446"/>
      <c r="T63" s="446"/>
      <c r="U63" s="446"/>
      <c r="V63" s="447"/>
      <c r="W63" s="458"/>
      <c r="X63" s="446"/>
      <c r="Y63" s="446"/>
      <c r="Z63" s="446"/>
      <c r="AA63" s="446"/>
      <c r="AB63" s="446"/>
      <c r="AC63" s="446"/>
      <c r="AD63" s="446"/>
      <c r="AE63" s="446"/>
      <c r="AF63" s="446"/>
      <c r="AG63" s="446"/>
      <c r="AH63" s="447"/>
      <c r="AI63" s="859"/>
      <c r="AJ63" s="860"/>
      <c r="AK63" s="860"/>
      <c r="AL63" s="860"/>
      <c r="AM63" s="860"/>
      <c r="AN63" s="860"/>
      <c r="AO63" s="860"/>
      <c r="AP63" s="860"/>
      <c r="AQ63" s="860"/>
      <c r="AR63" s="861"/>
      <c r="AS63" s="862"/>
      <c r="AT63" s="863"/>
      <c r="AU63" s="864"/>
      <c r="AV63" s="842"/>
      <c r="AW63" s="843"/>
      <c r="AX63" s="843"/>
      <c r="AY63" s="844"/>
      <c r="AZ63" s="845"/>
      <c r="BA63" s="846"/>
      <c r="BB63" s="846"/>
      <c r="BC63" s="847"/>
      <c r="BD63" s="842"/>
      <c r="BE63" s="843"/>
      <c r="BF63" s="843"/>
      <c r="BG63" s="844"/>
      <c r="BH63" s="842"/>
      <c r="BI63" s="843"/>
      <c r="BJ63" s="843"/>
      <c r="BK63" s="844"/>
      <c r="BL63" s="842"/>
      <c r="BM63" s="843"/>
      <c r="BN63" s="843"/>
      <c r="BO63" s="844"/>
      <c r="BP63" s="842"/>
      <c r="BQ63" s="843"/>
      <c r="BR63" s="843"/>
      <c r="BS63" s="844"/>
      <c r="BT63" s="854"/>
      <c r="BU63" s="855"/>
      <c r="BV63" s="856"/>
      <c r="BW63" s="433"/>
      <c r="BX63" s="430"/>
    </row>
    <row r="64" spans="2:76" s="25" customFormat="1" ht="12" customHeight="1">
      <c r="B64" s="431"/>
      <c r="C64" s="440"/>
      <c r="D64" s="857"/>
      <c r="E64" s="858"/>
      <c r="F64" s="857"/>
      <c r="G64" s="858"/>
      <c r="H64" s="441"/>
      <c r="I64" s="441"/>
      <c r="J64" s="456"/>
      <c r="K64" s="45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7"/>
      <c r="W64" s="458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7"/>
      <c r="AI64" s="859"/>
      <c r="AJ64" s="860"/>
      <c r="AK64" s="860"/>
      <c r="AL64" s="860"/>
      <c r="AM64" s="860"/>
      <c r="AN64" s="860"/>
      <c r="AO64" s="860"/>
      <c r="AP64" s="860"/>
      <c r="AQ64" s="860"/>
      <c r="AR64" s="861"/>
      <c r="AS64" s="862"/>
      <c r="AT64" s="863"/>
      <c r="AU64" s="864"/>
      <c r="AV64" s="842"/>
      <c r="AW64" s="843"/>
      <c r="AX64" s="843"/>
      <c r="AY64" s="844"/>
      <c r="AZ64" s="845"/>
      <c r="BA64" s="846"/>
      <c r="BB64" s="846"/>
      <c r="BC64" s="847"/>
      <c r="BD64" s="842"/>
      <c r="BE64" s="843"/>
      <c r="BF64" s="843"/>
      <c r="BG64" s="844"/>
      <c r="BH64" s="842"/>
      <c r="BI64" s="843"/>
      <c r="BJ64" s="843"/>
      <c r="BK64" s="844"/>
      <c r="BL64" s="842"/>
      <c r="BM64" s="843"/>
      <c r="BN64" s="843"/>
      <c r="BO64" s="844"/>
      <c r="BP64" s="842"/>
      <c r="BQ64" s="843"/>
      <c r="BR64" s="843"/>
      <c r="BS64" s="844"/>
      <c r="BT64" s="854"/>
      <c r="BU64" s="855"/>
      <c r="BV64" s="856"/>
      <c r="BW64" s="433"/>
      <c r="BX64" s="430"/>
    </row>
    <row r="65" spans="1:76" s="25" customFormat="1" ht="12" customHeight="1">
      <c r="B65" s="431"/>
      <c r="C65" s="440"/>
      <c r="D65" s="857"/>
      <c r="E65" s="858"/>
      <c r="F65" s="857"/>
      <c r="G65" s="858"/>
      <c r="H65" s="441"/>
      <c r="I65" s="441"/>
      <c r="J65" s="456"/>
      <c r="K65" s="456"/>
      <c r="L65" s="446"/>
      <c r="M65" s="446"/>
      <c r="N65" s="446"/>
      <c r="O65" s="446"/>
      <c r="P65" s="446"/>
      <c r="Q65" s="446"/>
      <c r="R65" s="446"/>
      <c r="S65" s="446"/>
      <c r="T65" s="446"/>
      <c r="U65" s="446"/>
      <c r="V65" s="447"/>
      <c r="W65" s="458"/>
      <c r="X65" s="446"/>
      <c r="Y65" s="446"/>
      <c r="Z65" s="446"/>
      <c r="AA65" s="446"/>
      <c r="AB65" s="446"/>
      <c r="AC65" s="446"/>
      <c r="AD65" s="446"/>
      <c r="AE65" s="446"/>
      <c r="AF65" s="446"/>
      <c r="AG65" s="446"/>
      <c r="AH65" s="447"/>
      <c r="AI65" s="859"/>
      <c r="AJ65" s="860"/>
      <c r="AK65" s="860"/>
      <c r="AL65" s="860"/>
      <c r="AM65" s="860"/>
      <c r="AN65" s="860"/>
      <c r="AO65" s="860"/>
      <c r="AP65" s="860"/>
      <c r="AQ65" s="860"/>
      <c r="AR65" s="861"/>
      <c r="AS65" s="862"/>
      <c r="AT65" s="863"/>
      <c r="AU65" s="864"/>
      <c r="AV65" s="842"/>
      <c r="AW65" s="843"/>
      <c r="AX65" s="843"/>
      <c r="AY65" s="844"/>
      <c r="AZ65" s="842"/>
      <c r="BA65" s="843"/>
      <c r="BB65" s="843"/>
      <c r="BC65" s="844"/>
      <c r="BD65" s="842"/>
      <c r="BE65" s="843"/>
      <c r="BF65" s="843"/>
      <c r="BG65" s="844"/>
      <c r="BH65" s="842"/>
      <c r="BI65" s="843"/>
      <c r="BJ65" s="843"/>
      <c r="BK65" s="844"/>
      <c r="BL65" s="842"/>
      <c r="BM65" s="843"/>
      <c r="BN65" s="843"/>
      <c r="BO65" s="844"/>
      <c r="BP65" s="842"/>
      <c r="BQ65" s="843"/>
      <c r="BR65" s="843"/>
      <c r="BS65" s="844"/>
      <c r="BT65" s="865"/>
      <c r="BU65" s="866"/>
      <c r="BV65" s="867"/>
      <c r="BW65" s="433"/>
      <c r="BX65" s="430"/>
    </row>
    <row r="66" spans="1:76" s="25" customFormat="1" ht="12" customHeight="1">
      <c r="B66" s="431"/>
      <c r="C66" s="440"/>
      <c r="D66" s="857"/>
      <c r="E66" s="858"/>
      <c r="F66" s="857"/>
      <c r="G66" s="858"/>
      <c r="H66" s="441"/>
      <c r="I66" s="441"/>
      <c r="J66" s="456"/>
      <c r="K66" s="456"/>
      <c r="L66" s="446"/>
      <c r="M66" s="446"/>
      <c r="N66" s="446"/>
      <c r="O66" s="446"/>
      <c r="P66" s="446"/>
      <c r="Q66" s="446"/>
      <c r="R66" s="446"/>
      <c r="S66" s="446"/>
      <c r="T66" s="446"/>
      <c r="U66" s="446"/>
      <c r="V66" s="447"/>
      <c r="W66" s="458"/>
      <c r="X66" s="446"/>
      <c r="Y66" s="446"/>
      <c r="Z66" s="446"/>
      <c r="AA66" s="446"/>
      <c r="AB66" s="446"/>
      <c r="AC66" s="446"/>
      <c r="AD66" s="446"/>
      <c r="AE66" s="446"/>
      <c r="AF66" s="446"/>
      <c r="AG66" s="446"/>
      <c r="AH66" s="447"/>
      <c r="AI66" s="859"/>
      <c r="AJ66" s="860"/>
      <c r="AK66" s="860"/>
      <c r="AL66" s="860"/>
      <c r="AM66" s="860"/>
      <c r="AN66" s="860"/>
      <c r="AO66" s="860"/>
      <c r="AP66" s="860"/>
      <c r="AQ66" s="860"/>
      <c r="AR66" s="861"/>
      <c r="AS66" s="862"/>
      <c r="AT66" s="863"/>
      <c r="AU66" s="864"/>
      <c r="AV66" s="842"/>
      <c r="AW66" s="843"/>
      <c r="AX66" s="843"/>
      <c r="AY66" s="844"/>
      <c r="AZ66" s="842"/>
      <c r="BA66" s="843"/>
      <c r="BB66" s="843"/>
      <c r="BC66" s="844"/>
      <c r="BD66" s="842"/>
      <c r="BE66" s="843"/>
      <c r="BF66" s="843"/>
      <c r="BG66" s="844"/>
      <c r="BH66" s="842"/>
      <c r="BI66" s="843"/>
      <c r="BJ66" s="843"/>
      <c r="BK66" s="844"/>
      <c r="BL66" s="459"/>
      <c r="BM66" s="460"/>
      <c r="BN66" s="460"/>
      <c r="BO66" s="461"/>
      <c r="BP66" s="842"/>
      <c r="BQ66" s="843"/>
      <c r="BR66" s="843"/>
      <c r="BS66" s="844"/>
      <c r="BT66" s="865"/>
      <c r="BU66" s="866"/>
      <c r="BV66" s="867"/>
      <c r="BW66" s="433"/>
      <c r="BX66" s="430"/>
    </row>
    <row r="67" spans="1:76" s="25" customFormat="1" ht="12" customHeight="1">
      <c r="B67" s="431"/>
      <c r="C67" s="440"/>
      <c r="D67" s="857"/>
      <c r="E67" s="858"/>
      <c r="F67" s="857"/>
      <c r="G67" s="858"/>
      <c r="H67" s="441"/>
      <c r="I67" s="441"/>
      <c r="J67" s="456"/>
      <c r="K67" s="45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7"/>
      <c r="W67" s="458"/>
      <c r="X67" s="450"/>
      <c r="Y67" s="450"/>
      <c r="Z67" s="450"/>
      <c r="AA67" s="450"/>
      <c r="AB67" s="450"/>
      <c r="AC67" s="450"/>
      <c r="AD67" s="450"/>
      <c r="AE67" s="450"/>
      <c r="AF67" s="450"/>
      <c r="AG67" s="450"/>
      <c r="AH67" s="451"/>
      <c r="AI67" s="859"/>
      <c r="AJ67" s="860"/>
      <c r="AK67" s="860"/>
      <c r="AL67" s="860"/>
      <c r="AM67" s="860"/>
      <c r="AN67" s="860"/>
      <c r="AO67" s="860"/>
      <c r="AP67" s="860"/>
      <c r="AQ67" s="860"/>
      <c r="AR67" s="861"/>
      <c r="AS67" s="862"/>
      <c r="AT67" s="863"/>
      <c r="AU67" s="864"/>
      <c r="AV67" s="842"/>
      <c r="AW67" s="843"/>
      <c r="AX67" s="843"/>
      <c r="AY67" s="844"/>
      <c r="AZ67" s="845"/>
      <c r="BA67" s="846"/>
      <c r="BB67" s="846"/>
      <c r="BC67" s="847"/>
      <c r="BD67" s="842"/>
      <c r="BE67" s="843"/>
      <c r="BF67" s="843"/>
      <c r="BG67" s="844"/>
      <c r="BH67" s="842"/>
      <c r="BI67" s="843"/>
      <c r="BJ67" s="843"/>
      <c r="BK67" s="844"/>
      <c r="BL67" s="462"/>
      <c r="BM67" s="463"/>
      <c r="BN67" s="463"/>
      <c r="BO67" s="464"/>
      <c r="BP67" s="842"/>
      <c r="BQ67" s="843"/>
      <c r="BR67" s="843"/>
      <c r="BS67" s="844"/>
      <c r="BT67" s="854"/>
      <c r="BU67" s="855"/>
      <c r="BV67" s="856"/>
      <c r="BW67" s="433"/>
      <c r="BX67" s="430"/>
    </row>
    <row r="68" spans="1:76" s="25" customFormat="1" ht="12" customHeight="1">
      <c r="B68" s="412"/>
      <c r="C68" s="440"/>
      <c r="D68" s="857"/>
      <c r="E68" s="858"/>
      <c r="F68" s="857"/>
      <c r="G68" s="858"/>
      <c r="H68" s="441"/>
      <c r="I68" s="441"/>
      <c r="J68" s="456"/>
      <c r="K68" s="45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7"/>
      <c r="W68" s="458"/>
      <c r="X68" s="450"/>
      <c r="Y68" s="450"/>
      <c r="Z68" s="450"/>
      <c r="AA68" s="450"/>
      <c r="AB68" s="450"/>
      <c r="AC68" s="450"/>
      <c r="AD68" s="450"/>
      <c r="AE68" s="450"/>
      <c r="AF68" s="450"/>
      <c r="AG68" s="450"/>
      <c r="AH68" s="451"/>
      <c r="AI68" s="859"/>
      <c r="AJ68" s="860"/>
      <c r="AK68" s="860"/>
      <c r="AL68" s="860"/>
      <c r="AM68" s="860"/>
      <c r="AN68" s="860"/>
      <c r="AO68" s="860"/>
      <c r="AP68" s="860"/>
      <c r="AQ68" s="860"/>
      <c r="AR68" s="861"/>
      <c r="AS68" s="862"/>
      <c r="AT68" s="863"/>
      <c r="AU68" s="864"/>
      <c r="AV68" s="842"/>
      <c r="AW68" s="843"/>
      <c r="AX68" s="843"/>
      <c r="AY68" s="844"/>
      <c r="AZ68" s="842"/>
      <c r="BA68" s="843"/>
      <c r="BB68" s="843"/>
      <c r="BC68" s="844"/>
      <c r="BD68" s="842"/>
      <c r="BE68" s="843"/>
      <c r="BF68" s="843"/>
      <c r="BG68" s="844"/>
      <c r="BH68" s="842"/>
      <c r="BI68" s="843"/>
      <c r="BJ68" s="843"/>
      <c r="BK68" s="844"/>
      <c r="BL68" s="462"/>
      <c r="BM68" s="463"/>
      <c r="BN68" s="463"/>
      <c r="BO68" s="464"/>
      <c r="BP68" s="842"/>
      <c r="BQ68" s="843"/>
      <c r="BR68" s="843"/>
      <c r="BS68" s="844"/>
      <c r="BT68" s="854"/>
      <c r="BU68" s="855"/>
      <c r="BV68" s="856"/>
      <c r="BW68" s="433"/>
      <c r="BX68" s="430"/>
    </row>
    <row r="69" spans="1:76" s="25" customFormat="1" ht="12" customHeight="1">
      <c r="B69" s="412"/>
      <c r="C69" s="440"/>
      <c r="D69" s="857"/>
      <c r="E69" s="858"/>
      <c r="F69" s="857"/>
      <c r="G69" s="858"/>
      <c r="H69" s="441"/>
      <c r="I69" s="441"/>
      <c r="J69" s="456"/>
      <c r="K69" s="456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447"/>
      <c r="W69" s="446"/>
      <c r="X69" s="450"/>
      <c r="Y69" s="450"/>
      <c r="Z69" s="450"/>
      <c r="AA69" s="450"/>
      <c r="AB69" s="450"/>
      <c r="AC69" s="450"/>
      <c r="AD69" s="450"/>
      <c r="AE69" s="450"/>
      <c r="AF69" s="450"/>
      <c r="AG69" s="450"/>
      <c r="AH69" s="451"/>
      <c r="AI69" s="859"/>
      <c r="AJ69" s="860"/>
      <c r="AK69" s="860"/>
      <c r="AL69" s="860"/>
      <c r="AM69" s="860"/>
      <c r="AN69" s="860"/>
      <c r="AO69" s="860"/>
      <c r="AP69" s="860"/>
      <c r="AQ69" s="860"/>
      <c r="AR69" s="861"/>
      <c r="AS69" s="862"/>
      <c r="AT69" s="863"/>
      <c r="AU69" s="864"/>
      <c r="AV69" s="842"/>
      <c r="AW69" s="843"/>
      <c r="AX69" s="843"/>
      <c r="AY69" s="844"/>
      <c r="AZ69" s="845"/>
      <c r="BA69" s="846"/>
      <c r="BB69" s="846"/>
      <c r="BC69" s="847"/>
      <c r="BD69" s="842"/>
      <c r="BE69" s="843"/>
      <c r="BF69" s="843"/>
      <c r="BG69" s="844"/>
      <c r="BH69" s="842"/>
      <c r="BI69" s="843"/>
      <c r="BJ69" s="843"/>
      <c r="BK69" s="844"/>
      <c r="BL69" s="462"/>
      <c r="BM69" s="463"/>
      <c r="BN69" s="463"/>
      <c r="BO69" s="464"/>
      <c r="BP69" s="842"/>
      <c r="BQ69" s="843"/>
      <c r="BR69" s="843"/>
      <c r="BS69" s="844"/>
      <c r="BT69" s="854"/>
      <c r="BU69" s="855"/>
      <c r="BV69" s="856"/>
      <c r="BW69" s="433"/>
      <c r="BX69" s="430"/>
    </row>
    <row r="70" spans="1:76" s="25" customFormat="1" ht="12" customHeight="1">
      <c r="B70" s="412"/>
      <c r="C70" s="440"/>
      <c r="D70" s="857"/>
      <c r="E70" s="858"/>
      <c r="F70" s="857"/>
      <c r="G70" s="858"/>
      <c r="H70" s="441"/>
      <c r="I70" s="441"/>
      <c r="J70" s="456"/>
      <c r="K70" s="456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447"/>
      <c r="W70" s="446"/>
      <c r="X70" s="450"/>
      <c r="Y70" s="450"/>
      <c r="Z70" s="450"/>
      <c r="AA70" s="450"/>
      <c r="AB70" s="450"/>
      <c r="AC70" s="450"/>
      <c r="AD70" s="450"/>
      <c r="AE70" s="450"/>
      <c r="AF70" s="450"/>
      <c r="AG70" s="450"/>
      <c r="AH70" s="451"/>
      <c r="AI70" s="859"/>
      <c r="AJ70" s="860"/>
      <c r="AK70" s="860"/>
      <c r="AL70" s="860"/>
      <c r="AM70" s="860"/>
      <c r="AN70" s="860"/>
      <c r="AO70" s="860"/>
      <c r="AP70" s="860"/>
      <c r="AQ70" s="860"/>
      <c r="AR70" s="861"/>
      <c r="AS70" s="862"/>
      <c r="AT70" s="863"/>
      <c r="AU70" s="864"/>
      <c r="AV70" s="842"/>
      <c r="AW70" s="843"/>
      <c r="AX70" s="843"/>
      <c r="AY70" s="844"/>
      <c r="AZ70" s="845"/>
      <c r="BA70" s="846"/>
      <c r="BB70" s="846"/>
      <c r="BC70" s="847"/>
      <c r="BD70" s="842"/>
      <c r="BE70" s="843"/>
      <c r="BF70" s="843"/>
      <c r="BG70" s="844"/>
      <c r="BH70" s="842"/>
      <c r="BI70" s="843"/>
      <c r="BJ70" s="843"/>
      <c r="BK70" s="844"/>
      <c r="BL70" s="462"/>
      <c r="BM70" s="463"/>
      <c r="BN70" s="463"/>
      <c r="BO70" s="464"/>
      <c r="BP70" s="842"/>
      <c r="BQ70" s="843"/>
      <c r="BR70" s="843"/>
      <c r="BS70" s="844"/>
      <c r="BT70" s="854"/>
      <c r="BU70" s="855"/>
      <c r="BV70" s="856"/>
      <c r="BW70" s="433"/>
      <c r="BX70" s="430"/>
    </row>
    <row r="71" spans="1:76" ht="12.25" customHeight="1" thickBot="1">
      <c r="A71" s="465"/>
      <c r="B71" s="466"/>
      <c r="C71" s="467"/>
      <c r="D71" s="467"/>
      <c r="E71" s="467"/>
      <c r="F71" s="467"/>
      <c r="G71" s="467"/>
      <c r="H71" s="467"/>
      <c r="I71" s="467"/>
      <c r="J71" s="467"/>
      <c r="K71" s="467"/>
      <c r="L71" s="467"/>
      <c r="M71" s="467"/>
      <c r="N71" s="467"/>
      <c r="O71" s="467"/>
      <c r="P71" s="467"/>
      <c r="Q71" s="467"/>
      <c r="R71" s="467"/>
      <c r="S71" s="467"/>
      <c r="T71" s="467"/>
      <c r="U71" s="467"/>
      <c r="V71" s="467"/>
      <c r="W71" s="467"/>
      <c r="X71" s="467"/>
      <c r="Y71" s="467"/>
      <c r="Z71" s="467"/>
      <c r="AA71" s="467"/>
      <c r="AB71" s="467"/>
      <c r="AC71" s="467"/>
      <c r="AD71" s="467"/>
      <c r="AE71" s="467"/>
      <c r="AF71" s="467"/>
      <c r="AG71" s="467"/>
      <c r="AH71" s="467"/>
      <c r="AI71" s="467"/>
      <c r="AJ71" s="467"/>
      <c r="AK71" s="467"/>
      <c r="AL71" s="467"/>
      <c r="AM71" s="467"/>
      <c r="AN71" s="467"/>
      <c r="AO71" s="467"/>
      <c r="AP71" s="467"/>
      <c r="AQ71" s="467"/>
      <c r="AR71" s="467"/>
      <c r="AS71" s="467"/>
      <c r="AT71" s="467"/>
      <c r="AU71" s="467"/>
      <c r="AV71" s="467"/>
      <c r="AW71" s="467"/>
      <c r="AX71" s="467"/>
      <c r="AY71" s="467"/>
      <c r="AZ71" s="467"/>
      <c r="BA71" s="467"/>
      <c r="BB71" s="467"/>
      <c r="BC71" s="467"/>
      <c r="BD71" s="467"/>
      <c r="BE71" s="467"/>
      <c r="BF71" s="467"/>
      <c r="BG71" s="467"/>
      <c r="BH71" s="467"/>
      <c r="BI71" s="467"/>
      <c r="BJ71" s="467"/>
      <c r="BK71" s="467"/>
      <c r="BL71" s="467"/>
      <c r="BM71" s="467"/>
      <c r="BN71" s="467"/>
      <c r="BO71" s="467"/>
      <c r="BP71" s="467"/>
      <c r="BQ71" s="467"/>
      <c r="BR71" s="467"/>
      <c r="BS71" s="467"/>
      <c r="BT71" s="467"/>
      <c r="BU71" s="467"/>
      <c r="BV71" s="467"/>
      <c r="BW71" s="468"/>
      <c r="BX71" s="469"/>
    </row>
    <row r="72" spans="1:76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4"/>
      <c r="X72" s="24"/>
      <c r="Y72" s="24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</row>
    <row r="73" spans="1:76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4"/>
      <c r="X73" s="24"/>
      <c r="Y73" s="24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</row>
    <row r="74" spans="1:76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4"/>
      <c r="X74" s="24"/>
      <c r="Y74" s="24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</row>
    <row r="75" spans="1:76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4"/>
      <c r="X75" s="24"/>
      <c r="Y75" s="24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</row>
    <row r="76" spans="1:76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4"/>
      <c r="X76" s="24"/>
      <c r="Y76" s="24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</row>
    <row r="77" spans="1:76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4"/>
      <c r="X77" s="24"/>
      <c r="Y77" s="24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</row>
    <row r="78" spans="1:76"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4"/>
      <c r="X78" s="24"/>
      <c r="Y78" s="24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</row>
    <row r="79" spans="1:76"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4"/>
      <c r="X79" s="24"/>
      <c r="Y79" s="24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</row>
    <row r="80" spans="1:76"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4"/>
      <c r="X80" s="24"/>
      <c r="Y80" s="24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</row>
    <row r="81" spans="2:76"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4"/>
      <c r="X81" s="24"/>
      <c r="Y81" s="24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</row>
    <row r="82" spans="2:76"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4"/>
      <c r="X82" s="24"/>
      <c r="Y82" s="24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</row>
    <row r="83" spans="2:76"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4"/>
      <c r="X83" s="24"/>
      <c r="Y83" s="24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</row>
    <row r="84" spans="2:76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4"/>
      <c r="X84" s="24"/>
      <c r="Y84" s="24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</row>
    <row r="85" spans="2:76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4"/>
      <c r="X85" s="24"/>
      <c r="Y85" s="24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</row>
    <row r="86" spans="2:76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4"/>
      <c r="X86" s="24"/>
      <c r="Y86" s="24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</row>
    <row r="87" spans="2:76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4"/>
      <c r="X87" s="24"/>
      <c r="Y87" s="24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</row>
    <row r="88" spans="2:76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4"/>
      <c r="X88" s="24"/>
      <c r="Y88" s="24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</row>
    <row r="89" spans="2:76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4"/>
      <c r="X89" s="24"/>
      <c r="Y89" s="24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</row>
    <row r="90" spans="2:76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4"/>
      <c r="X90" s="24"/>
      <c r="Y90" s="24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</row>
    <row r="91" spans="2:76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4"/>
      <c r="X91" s="24"/>
      <c r="Y91" s="24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</row>
    <row r="92" spans="2:76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4"/>
      <c r="X92" s="24"/>
      <c r="Y92" s="24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</row>
    <row r="93" spans="2:76"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4"/>
      <c r="X93" s="24"/>
      <c r="Y93" s="24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</row>
    <row r="94" spans="2:76"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4"/>
      <c r="X94" s="24"/>
      <c r="Y94" s="24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</row>
    <row r="95" spans="2:76"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4"/>
      <c r="X95" s="24"/>
      <c r="Y95" s="24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</row>
    <row r="96" spans="2:76"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4"/>
      <c r="X96" s="24"/>
      <c r="Y96" s="24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</row>
    <row r="97" spans="2:76"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4"/>
      <c r="X97" s="24"/>
      <c r="Y97" s="24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</row>
    <row r="98" spans="2:76"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4"/>
      <c r="X98" s="24"/>
      <c r="Y98" s="24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</row>
    <row r="99" spans="2:76"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4"/>
      <c r="X99" s="24"/>
      <c r="Y99" s="24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</row>
    <row r="100" spans="2:76"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4"/>
      <c r="X100" s="24"/>
      <c r="Y100" s="24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</row>
    <row r="101" spans="2:76"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4"/>
      <c r="X101" s="24"/>
      <c r="Y101" s="24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</row>
    <row r="102" spans="2:76"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4"/>
      <c r="X102" s="24"/>
      <c r="Y102" s="24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</row>
    <row r="103" spans="2:76"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4"/>
      <c r="X103" s="24"/>
      <c r="Y103" s="24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</row>
    <row r="104" spans="2:76"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4"/>
      <c r="X104" s="24"/>
      <c r="Y104" s="24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</row>
    <row r="105" spans="2:76"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4"/>
      <c r="X105" s="24"/>
      <c r="Y105" s="24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</row>
    <row r="106" spans="2:76"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4"/>
      <c r="X106" s="24"/>
      <c r="Y106" s="24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</row>
    <row r="107" spans="2:76"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4"/>
      <c r="X107" s="24"/>
      <c r="Y107" s="24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</row>
    <row r="108" spans="2:76"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4"/>
      <c r="X108" s="24"/>
      <c r="Y108" s="24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</row>
    <row r="109" spans="2:76"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4"/>
      <c r="X109" s="24"/>
      <c r="Y109" s="24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</row>
    <row r="110" spans="2:76"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4"/>
      <c r="X110" s="24"/>
      <c r="Y110" s="24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</row>
    <row r="111" spans="2:76"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4"/>
      <c r="X111" s="24"/>
      <c r="Y111" s="24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</row>
    <row r="112" spans="2:76"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4"/>
      <c r="X112" s="24"/>
      <c r="Y112" s="24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</row>
    <row r="113" spans="2:76"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4"/>
      <c r="X113" s="24"/>
      <c r="Y113" s="24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</row>
    <row r="114" spans="2:76"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4"/>
      <c r="X114" s="24"/>
      <c r="Y114" s="24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</row>
    <row r="115" spans="2:76"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4"/>
      <c r="X115" s="24"/>
      <c r="Y115" s="24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</row>
    <row r="116" spans="2:76"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4"/>
      <c r="X116" s="24"/>
      <c r="Y116" s="24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</row>
    <row r="117" spans="2:76"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4"/>
      <c r="X117" s="24"/>
      <c r="Y117" s="24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</row>
    <row r="118" spans="2:76"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4"/>
      <c r="X118" s="24"/>
      <c r="Y118" s="24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</row>
    <row r="119" spans="2:76"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4"/>
      <c r="X119" s="24"/>
      <c r="Y119" s="24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</row>
    <row r="120" spans="2:76"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4"/>
      <c r="X120" s="24"/>
      <c r="Y120" s="24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</row>
    <row r="121" spans="2:76"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4"/>
      <c r="X121" s="24"/>
      <c r="Y121" s="24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</row>
    <row r="122" spans="2:76"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4"/>
      <c r="X122" s="24"/>
      <c r="Y122" s="24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</row>
    <row r="123" spans="2:76"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4"/>
      <c r="X123" s="24"/>
      <c r="Y123" s="24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</row>
    <row r="124" spans="2:76"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4"/>
      <c r="X124" s="24"/>
      <c r="Y124" s="24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</row>
    <row r="125" spans="2:76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4"/>
      <c r="X125" s="24"/>
      <c r="Y125" s="24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</row>
    <row r="126" spans="2:76"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4"/>
      <c r="X126" s="24"/>
      <c r="Y126" s="24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</row>
  </sheetData>
  <mergeCells count="584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L22:BO22"/>
    <mergeCell ref="BP22:BS22"/>
    <mergeCell ref="BT22:BV22"/>
    <mergeCell ref="BP20:BS20"/>
    <mergeCell ref="BT20:BV20"/>
    <mergeCell ref="BP19:BS19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W18:AH19"/>
    <mergeCell ref="AI18:AR19"/>
    <mergeCell ref="AS18:AU19"/>
    <mergeCell ref="AV18:BS18"/>
    <mergeCell ref="BT18:BV19"/>
    <mergeCell ref="AV19:AY19"/>
    <mergeCell ref="AZ19:BC19"/>
    <mergeCell ref="BD19:BG19"/>
    <mergeCell ref="BH19:BK19"/>
    <mergeCell ref="D25:E25"/>
    <mergeCell ref="F25:G25"/>
    <mergeCell ref="AI25:AR25"/>
    <mergeCell ref="AS25:AU25"/>
    <mergeCell ref="AV25:AY25"/>
    <mergeCell ref="AZ25:BC25"/>
    <mergeCell ref="BD25:BG25"/>
    <mergeCell ref="BP21:BS21"/>
    <mergeCell ref="BT21:BV21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AI21:AR21"/>
    <mergeCell ref="AS21:AU21"/>
    <mergeCell ref="AV21:AY21"/>
    <mergeCell ref="AZ21:BC21"/>
    <mergeCell ref="BD21:BG21"/>
    <mergeCell ref="BH21:BK21"/>
    <mergeCell ref="BL21:BO21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D23:E23"/>
    <mergeCell ref="F23:G23"/>
    <mergeCell ref="AI23:AR23"/>
    <mergeCell ref="AS23:AU23"/>
    <mergeCell ref="AV23:AY23"/>
    <mergeCell ref="AZ23:BC23"/>
    <mergeCell ref="BD23:BG23"/>
    <mergeCell ref="BH25:BK25"/>
    <mergeCell ref="BL25:BO25"/>
    <mergeCell ref="BP25:BS25"/>
    <mergeCell ref="BT25:BV25"/>
    <mergeCell ref="BD24:BG24"/>
    <mergeCell ref="BH24:BK24"/>
    <mergeCell ref="BL24:BO24"/>
    <mergeCell ref="BP24:BS24"/>
    <mergeCell ref="BT24:BV24"/>
    <mergeCell ref="D28:E28"/>
    <mergeCell ref="F28:G28"/>
    <mergeCell ref="AI28:AR28"/>
    <mergeCell ref="AS28:AU28"/>
    <mergeCell ref="AV28:AY28"/>
    <mergeCell ref="BH26:BK26"/>
    <mergeCell ref="BL26:BO26"/>
    <mergeCell ref="BP26:BS26"/>
    <mergeCell ref="BT26:BV26"/>
    <mergeCell ref="D27:E27"/>
    <mergeCell ref="F27:G27"/>
    <mergeCell ref="AI27:AR27"/>
    <mergeCell ref="AS27:AU27"/>
    <mergeCell ref="AV27:AY27"/>
    <mergeCell ref="AZ27:BC27"/>
    <mergeCell ref="D26:E26"/>
    <mergeCell ref="F26:G26"/>
    <mergeCell ref="AS26:AU26"/>
    <mergeCell ref="AV26:AY26"/>
    <mergeCell ref="AZ26:BC26"/>
    <mergeCell ref="BD26:BG26"/>
    <mergeCell ref="AZ28:BC28"/>
    <mergeCell ref="BD28:BG28"/>
    <mergeCell ref="BH28:BK28"/>
    <mergeCell ref="BL28:BO28"/>
    <mergeCell ref="BP28:BS28"/>
    <mergeCell ref="BT28:BV28"/>
    <mergeCell ref="BD27:BG27"/>
    <mergeCell ref="BH27:BK27"/>
    <mergeCell ref="BL27:BO27"/>
    <mergeCell ref="BP27:BS27"/>
    <mergeCell ref="BT27:BV27"/>
    <mergeCell ref="D31:E31"/>
    <mergeCell ref="F31:G31"/>
    <mergeCell ref="AI31:AR31"/>
    <mergeCell ref="AS31:AU31"/>
    <mergeCell ref="AV31:AY31"/>
    <mergeCell ref="BH29:BK29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9:BC39"/>
    <mergeCell ref="AZ38:BC38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BD52:BG52"/>
    <mergeCell ref="BH52:BK52"/>
    <mergeCell ref="BP52:BS52"/>
    <mergeCell ref="BT52:BV52"/>
    <mergeCell ref="D53:E53"/>
    <mergeCell ref="F53:G53"/>
    <mergeCell ref="AI53:AR53"/>
    <mergeCell ref="AS53:AU53"/>
    <mergeCell ref="AV53:AY53"/>
    <mergeCell ref="AZ53:BC53"/>
    <mergeCell ref="D52:E52"/>
    <mergeCell ref="F52:G52"/>
    <mergeCell ref="AI52:AR52"/>
    <mergeCell ref="AS52:AU52"/>
    <mergeCell ref="AV52:AY52"/>
    <mergeCell ref="AZ52:BC52"/>
    <mergeCell ref="BD53:BG53"/>
    <mergeCell ref="BH53:BK53"/>
    <mergeCell ref="BP53:BS53"/>
    <mergeCell ref="BT53:BV53"/>
    <mergeCell ref="BT54:BV54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BT55:BV55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7:E57"/>
    <mergeCell ref="F57:G57"/>
    <mergeCell ref="AI57:AR57"/>
    <mergeCell ref="AS57:AU57"/>
    <mergeCell ref="AV57:AY57"/>
    <mergeCell ref="AZ57:BC57"/>
    <mergeCell ref="D59:E59"/>
    <mergeCell ref="F59:G59"/>
    <mergeCell ref="AI59:AR59"/>
    <mergeCell ref="AS59:AU59"/>
    <mergeCell ref="AV59:AY59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BT66:BV66"/>
    <mergeCell ref="D67:E67"/>
    <mergeCell ref="F67:G67"/>
    <mergeCell ref="AI67:AR67"/>
    <mergeCell ref="AS67:AU67"/>
    <mergeCell ref="AV67:AY67"/>
    <mergeCell ref="AZ67:BC67"/>
    <mergeCell ref="D66:E66"/>
    <mergeCell ref="F66:G66"/>
    <mergeCell ref="AI66:AR66"/>
    <mergeCell ref="AS66:AU66"/>
    <mergeCell ref="AV66:AY66"/>
    <mergeCell ref="AZ66:BC66"/>
    <mergeCell ref="BD67:BG67"/>
    <mergeCell ref="BH67:BK67"/>
    <mergeCell ref="BP67:BS67"/>
    <mergeCell ref="BT67:BV67"/>
    <mergeCell ref="AS68:AU68"/>
    <mergeCell ref="AV68:AY68"/>
    <mergeCell ref="AZ68:BC68"/>
    <mergeCell ref="BD68:BG68"/>
    <mergeCell ref="BH68:BK68"/>
    <mergeCell ref="BP68:BS68"/>
    <mergeCell ref="BD66:BG66"/>
    <mergeCell ref="BH66:BK66"/>
    <mergeCell ref="BP66:BS66"/>
    <mergeCell ref="BT68:BV68"/>
    <mergeCell ref="D69:E69"/>
    <mergeCell ref="F69:G69"/>
    <mergeCell ref="AI69:AR69"/>
    <mergeCell ref="AS69:AU69"/>
    <mergeCell ref="AV69:AY69"/>
    <mergeCell ref="AZ69:BC69"/>
    <mergeCell ref="BD70:BG70"/>
    <mergeCell ref="BH70:BK70"/>
    <mergeCell ref="BP70:BS70"/>
    <mergeCell ref="BT70:BV70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8:E68"/>
    <mergeCell ref="F68:G68"/>
    <mergeCell ref="AI68:AR68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ACT_FDF_TCAP_LINKAGE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1003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1002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SUM(BP20:BS70)</f>
        <v>142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263" t="s">
        <v>876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875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856</v>
      </c>
      <c r="AT20" s="752"/>
      <c r="AU20" s="752"/>
      <c r="AV20" s="741">
        <f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SUM(AV20:BK20)+BL20*SUM(BP23:BS24)</f>
        <v>82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28.5" customHeight="1">
      <c r="B21" s="253"/>
      <c r="C21" s="261">
        <v>2</v>
      </c>
      <c r="D21" s="280"/>
      <c r="E21" s="281"/>
      <c r="F21" s="280"/>
      <c r="G21" s="281"/>
      <c r="H21" s="261"/>
      <c r="I21" s="261"/>
      <c r="J21" s="262"/>
      <c r="K21" s="262"/>
      <c r="L21" s="20" t="s">
        <v>862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0" t="s">
        <v>861</v>
      </c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9"/>
      <c r="AI21" s="815" t="s">
        <v>860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856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783"/>
      <c r="E22" s="784"/>
      <c r="F22" s="783"/>
      <c r="G22" s="784"/>
      <c r="H22" s="259"/>
      <c r="I22" s="259"/>
      <c r="J22" s="260"/>
      <c r="K22" s="260"/>
      <c r="L22" s="20" t="s">
        <v>859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858</v>
      </c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9"/>
      <c r="AI22" s="815" t="s">
        <v>857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856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80"/>
      <c r="BU22" s="781"/>
      <c r="BV22" s="782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137"/>
      <c r="M23" s="137"/>
      <c r="N23" s="20"/>
      <c r="O23" s="20"/>
      <c r="P23" s="20"/>
      <c r="Q23" s="20"/>
      <c r="R23" s="20"/>
      <c r="S23" s="20"/>
      <c r="T23" s="20"/>
      <c r="U23" s="20"/>
      <c r="V23" s="21"/>
      <c r="W23" s="13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137"/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1"/>
      <c r="E27" s="743"/>
      <c r="F27" s="741"/>
      <c r="G27" s="743"/>
      <c r="H27" s="266"/>
      <c r="I27" s="266"/>
      <c r="J27" s="267"/>
      <c r="K27" s="267"/>
      <c r="L27" s="137"/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21"/>
      <c r="AJ28" s="822"/>
      <c r="AK28" s="822"/>
      <c r="AL28" s="822"/>
      <c r="AM28" s="822"/>
      <c r="AN28" s="822"/>
      <c r="AO28" s="822"/>
      <c r="AP28" s="822"/>
      <c r="AQ28" s="822"/>
      <c r="AR28" s="823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137"/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5"/>
      <c r="M33" s="135"/>
      <c r="N33" s="20"/>
      <c r="O33" s="20"/>
      <c r="P33" s="20"/>
      <c r="Q33" s="20"/>
      <c r="R33" s="20"/>
      <c r="S33" s="20"/>
      <c r="T33" s="20"/>
      <c r="U33" s="20"/>
      <c r="V33" s="21"/>
      <c r="W33" s="134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7"/>
      <c r="M34" s="137"/>
      <c r="N34" s="20"/>
      <c r="O34" s="20"/>
      <c r="P34" s="20"/>
      <c r="Q34" s="20"/>
      <c r="R34" s="20"/>
      <c r="S34" s="20"/>
      <c r="T34" s="20"/>
      <c r="U34" s="20"/>
      <c r="V34" s="21"/>
      <c r="W34" s="136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9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5"/>
      <c r="M39" s="135"/>
      <c r="N39" s="20"/>
      <c r="O39" s="20"/>
      <c r="P39" s="20"/>
      <c r="Q39" s="20"/>
      <c r="R39" s="20"/>
      <c r="S39" s="20"/>
      <c r="T39" s="20"/>
      <c r="U39" s="20"/>
      <c r="V39" s="21"/>
      <c r="W39" s="134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63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63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63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9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63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63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63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63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141"/>
      <c r="BM52" s="142"/>
      <c r="BN52" s="142"/>
      <c r="BO52" s="1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9"/>
      <c r="BA53" s="760"/>
      <c r="BB53" s="760"/>
      <c r="BC53" s="818"/>
      <c r="BD53" s="741"/>
      <c r="BE53" s="742"/>
      <c r="BF53" s="742"/>
      <c r="BG53" s="743"/>
      <c r="BH53" s="741"/>
      <c r="BI53" s="742"/>
      <c r="BJ53" s="742"/>
      <c r="BK53" s="743"/>
      <c r="BL53" s="138"/>
      <c r="BM53" s="139"/>
      <c r="BN53" s="139"/>
      <c r="BO53" s="140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9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52"/>
      <c r="AT58" s="752"/>
      <c r="AU58" s="75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141"/>
      <c r="BM66" s="142"/>
      <c r="BN66" s="142"/>
      <c r="BO66" s="1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9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138"/>
      <c r="BM67" s="139"/>
      <c r="BN67" s="139"/>
      <c r="BO67" s="140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4">
    <mergeCell ref="Q12:U12"/>
    <mergeCell ref="C13:H13"/>
    <mergeCell ref="I13:P13"/>
    <mergeCell ref="Q13:U13"/>
    <mergeCell ref="B2:M5"/>
    <mergeCell ref="N2:T2"/>
    <mergeCell ref="U2:AA2"/>
    <mergeCell ref="C14:H14"/>
    <mergeCell ref="I14:P14"/>
    <mergeCell ref="Q14:U14"/>
    <mergeCell ref="V14:AB14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BT18:BV19"/>
    <mergeCell ref="AV19:AY19"/>
    <mergeCell ref="AZ19:BC19"/>
    <mergeCell ref="BD19:BG19"/>
    <mergeCell ref="BH19:BK19"/>
    <mergeCell ref="BL19:BO19"/>
    <mergeCell ref="BP19:BS19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1:BO21"/>
    <mergeCell ref="BL22:BO22"/>
    <mergeCell ref="BP22:BS22"/>
    <mergeCell ref="BT22:BV22"/>
    <mergeCell ref="BP20:BS20"/>
    <mergeCell ref="BT20:BV20"/>
    <mergeCell ref="AI21:AR21"/>
    <mergeCell ref="AS21:AU21"/>
    <mergeCell ref="AV21:AY21"/>
    <mergeCell ref="AZ21:BC21"/>
    <mergeCell ref="BD21:BG21"/>
    <mergeCell ref="BH21:BK21"/>
    <mergeCell ref="BP21:BS21"/>
    <mergeCell ref="BT21:BV21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D23:BG23"/>
    <mergeCell ref="BH23:BK23"/>
    <mergeCell ref="D25:E25"/>
    <mergeCell ref="F25:G25"/>
    <mergeCell ref="AI25:AR25"/>
    <mergeCell ref="AS25:AU25"/>
    <mergeCell ref="AV25:AY25"/>
    <mergeCell ref="AZ25:BC25"/>
    <mergeCell ref="BD25:BG25"/>
    <mergeCell ref="D23:E23"/>
    <mergeCell ref="F23:G23"/>
    <mergeCell ref="AI23:AR23"/>
    <mergeCell ref="AS23:AU23"/>
    <mergeCell ref="AV23:AY23"/>
    <mergeCell ref="AZ23:BC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P25:BS25"/>
    <mergeCell ref="BT25:BV25"/>
    <mergeCell ref="BD24:BG24"/>
    <mergeCell ref="BH24:BK24"/>
    <mergeCell ref="BL24:BO24"/>
    <mergeCell ref="BP24:BS24"/>
    <mergeCell ref="BT24:BV24"/>
    <mergeCell ref="BD26:BG26"/>
    <mergeCell ref="AZ28:BC28"/>
    <mergeCell ref="BD28:BG28"/>
    <mergeCell ref="BH28:BK28"/>
    <mergeCell ref="BH25:BK25"/>
    <mergeCell ref="BL25:BO25"/>
    <mergeCell ref="BL26:BO26"/>
    <mergeCell ref="BP26:BS26"/>
    <mergeCell ref="BT26:BV26"/>
    <mergeCell ref="BH26:BK26"/>
    <mergeCell ref="BD27:BG27"/>
    <mergeCell ref="BH27:BK27"/>
    <mergeCell ref="BL27:BO27"/>
    <mergeCell ref="BP27:BS27"/>
    <mergeCell ref="BT27:BV27"/>
    <mergeCell ref="D27:E27"/>
    <mergeCell ref="F27:G27"/>
    <mergeCell ref="AI27:AR27"/>
    <mergeCell ref="AS27:AU27"/>
    <mergeCell ref="AV27:AY27"/>
    <mergeCell ref="AZ27:BC27"/>
    <mergeCell ref="D26:E26"/>
    <mergeCell ref="D28:E28"/>
    <mergeCell ref="F28:G28"/>
    <mergeCell ref="AI28:AR28"/>
    <mergeCell ref="AS28:AU28"/>
    <mergeCell ref="AV28:AY28"/>
    <mergeCell ref="F26:G26"/>
    <mergeCell ref="AS26:AU26"/>
    <mergeCell ref="AV26:AY26"/>
    <mergeCell ref="AZ26:BC26"/>
    <mergeCell ref="BH29:BK29"/>
    <mergeCell ref="BL28:BO28"/>
    <mergeCell ref="BP28:BS28"/>
    <mergeCell ref="BT28:BV28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L30:BO30"/>
    <mergeCell ref="BP30:BS30"/>
    <mergeCell ref="BT30:BV30"/>
    <mergeCell ref="AZ33:BC33"/>
    <mergeCell ref="BD33:BG33"/>
    <mergeCell ref="F31:G31"/>
    <mergeCell ref="AI31:AR31"/>
    <mergeCell ref="AS31:AU31"/>
    <mergeCell ref="AV31:AY31"/>
    <mergeCell ref="BH33:BK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BH32:BK32"/>
    <mergeCell ref="AZ32:BC32"/>
    <mergeCell ref="BD32:BG32"/>
    <mergeCell ref="BD30:BG30"/>
    <mergeCell ref="BH30:BK30"/>
    <mergeCell ref="BH31:BK31"/>
    <mergeCell ref="AZ31:BC31"/>
    <mergeCell ref="BD31:BG31"/>
    <mergeCell ref="F34:G34"/>
    <mergeCell ref="AI34:AR34"/>
    <mergeCell ref="AS34:AU34"/>
    <mergeCell ref="AV34:AY34"/>
    <mergeCell ref="AZ35:BC35"/>
    <mergeCell ref="D35:E35"/>
    <mergeCell ref="F35:G35"/>
    <mergeCell ref="AI35:AR35"/>
    <mergeCell ref="AS35:AU35"/>
    <mergeCell ref="AV35:AY35"/>
    <mergeCell ref="BP31:BS31"/>
    <mergeCell ref="BT31:BV31"/>
    <mergeCell ref="D33:E33"/>
    <mergeCell ref="F33:G33"/>
    <mergeCell ref="BL36:BO36"/>
    <mergeCell ref="BP36:BS36"/>
    <mergeCell ref="BT36:BV36"/>
    <mergeCell ref="BL31:BO31"/>
    <mergeCell ref="BL33:BO33"/>
    <mergeCell ref="BP33:BS33"/>
    <mergeCell ref="BT33:BV33"/>
    <mergeCell ref="BL32:BO32"/>
    <mergeCell ref="BP32:BS32"/>
    <mergeCell ref="BT32:BV32"/>
    <mergeCell ref="D31:E31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D34:E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9:BC39"/>
    <mergeCell ref="AZ38:BC38"/>
    <mergeCell ref="BP34:BS34"/>
    <mergeCell ref="BT34:BV34"/>
    <mergeCell ref="AZ34:BC34"/>
    <mergeCell ref="AZ37:BC37"/>
    <mergeCell ref="BD37:BG37"/>
    <mergeCell ref="BH37:BK37"/>
    <mergeCell ref="BL37:BO37"/>
    <mergeCell ref="AZ36:BC36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BP37:BS37"/>
    <mergeCell ref="BT37:BV37"/>
    <mergeCell ref="BD36:BG36"/>
    <mergeCell ref="BH36:BK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AZ43:BC43"/>
    <mergeCell ref="BD43:BG43"/>
    <mergeCell ref="BH43:BK43"/>
    <mergeCell ref="BL43:BO43"/>
    <mergeCell ref="BP43:BS43"/>
    <mergeCell ref="BT43:BV43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BD44:BG44"/>
    <mergeCell ref="BH44:BK44"/>
    <mergeCell ref="BL44:BO44"/>
    <mergeCell ref="BP44:BS44"/>
    <mergeCell ref="BT44:BV44"/>
    <mergeCell ref="AZ44:BC44"/>
    <mergeCell ref="AZ45:BC45"/>
    <mergeCell ref="BD45:BG45"/>
    <mergeCell ref="BH45:BK45"/>
    <mergeCell ref="BL45:BO45"/>
    <mergeCell ref="BP45:BS45"/>
    <mergeCell ref="BT45:BV45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BD46:BG46"/>
    <mergeCell ref="BH46:BK46"/>
    <mergeCell ref="BL46:BO46"/>
    <mergeCell ref="BP46:BS46"/>
    <mergeCell ref="BT46:BV46"/>
    <mergeCell ref="AZ46:BC46"/>
    <mergeCell ref="AZ47:BC47"/>
    <mergeCell ref="BD47:BG47"/>
    <mergeCell ref="BH47:BK47"/>
    <mergeCell ref="BL47:BO47"/>
    <mergeCell ref="BP47:BS47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BD48:BG48"/>
    <mergeCell ref="BH48:BK48"/>
    <mergeCell ref="BL48:BO48"/>
    <mergeCell ref="BP48:BS48"/>
    <mergeCell ref="BT48:BV48"/>
    <mergeCell ref="AZ48:BC48"/>
    <mergeCell ref="AZ49:BC49"/>
    <mergeCell ref="BD49:BG49"/>
    <mergeCell ref="BH49:BK49"/>
    <mergeCell ref="BL49:BO49"/>
    <mergeCell ref="BP49:BS49"/>
    <mergeCell ref="BT49:BV49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D50:BG50"/>
    <mergeCell ref="BH50:BK50"/>
    <mergeCell ref="BL50:BO50"/>
    <mergeCell ref="BP50:BS50"/>
    <mergeCell ref="BT50:BV50"/>
    <mergeCell ref="AZ50:BC50"/>
    <mergeCell ref="BT53:BV53"/>
    <mergeCell ref="AZ51:BC51"/>
    <mergeCell ref="BD51:BG51"/>
    <mergeCell ref="BH51:BK51"/>
    <mergeCell ref="BL51:BO51"/>
    <mergeCell ref="BP51:BS51"/>
    <mergeCell ref="BT51:BV51"/>
    <mergeCell ref="BT52:BV52"/>
    <mergeCell ref="BD52:BG52"/>
    <mergeCell ref="BH52:BK52"/>
    <mergeCell ref="BP52:BS52"/>
    <mergeCell ref="D53:E53"/>
    <mergeCell ref="F53:G53"/>
    <mergeCell ref="AI53:AR53"/>
    <mergeCell ref="AS53:AU53"/>
    <mergeCell ref="AV53:AY53"/>
    <mergeCell ref="AZ53:BC53"/>
    <mergeCell ref="D52:E52"/>
    <mergeCell ref="F52:G52"/>
    <mergeCell ref="AI52:AR52"/>
    <mergeCell ref="BD55:BG55"/>
    <mergeCell ref="BH55:BK55"/>
    <mergeCell ref="BP55:BS55"/>
    <mergeCell ref="AS52:AU52"/>
    <mergeCell ref="AV52:AY52"/>
    <mergeCell ref="AZ52:BC52"/>
    <mergeCell ref="BD53:BG53"/>
    <mergeCell ref="BH53:BK53"/>
    <mergeCell ref="BP53:BS53"/>
    <mergeCell ref="BT55:BV55"/>
    <mergeCell ref="D54:E54"/>
    <mergeCell ref="F54:G54"/>
    <mergeCell ref="AI54:AR54"/>
    <mergeCell ref="AS54:AU54"/>
    <mergeCell ref="AV54:AY54"/>
    <mergeCell ref="AZ54:BC54"/>
    <mergeCell ref="BD56:BG56"/>
    <mergeCell ref="BH56:BK56"/>
    <mergeCell ref="BP56:BS56"/>
    <mergeCell ref="BT54:BV54"/>
    <mergeCell ref="D55:E55"/>
    <mergeCell ref="F55:G55"/>
    <mergeCell ref="AI55:AR55"/>
    <mergeCell ref="AS55:AU55"/>
    <mergeCell ref="AV55:AY55"/>
    <mergeCell ref="AZ55:BC55"/>
    <mergeCell ref="BT56:BV56"/>
    <mergeCell ref="BD54:BG54"/>
    <mergeCell ref="BH54:BK54"/>
    <mergeCell ref="BP54:BS54"/>
    <mergeCell ref="D56:E56"/>
    <mergeCell ref="F56:G56"/>
    <mergeCell ref="AI56:AR56"/>
    <mergeCell ref="AS56:AU56"/>
    <mergeCell ref="AV56:AY56"/>
    <mergeCell ref="AZ56:BC56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D57:E57"/>
    <mergeCell ref="F57:G57"/>
    <mergeCell ref="AI57:AR57"/>
    <mergeCell ref="AS57:AU57"/>
    <mergeCell ref="AV57:AY57"/>
    <mergeCell ref="AZ57:BC57"/>
    <mergeCell ref="AV58:AY58"/>
    <mergeCell ref="AZ58:BC58"/>
    <mergeCell ref="AZ59:BC59"/>
    <mergeCell ref="BH57:BK57"/>
    <mergeCell ref="BP57:BS57"/>
    <mergeCell ref="BT57:BV57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BD59:BG59"/>
    <mergeCell ref="BD57:BG57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BD60:BG60"/>
    <mergeCell ref="BH60:BK60"/>
    <mergeCell ref="BL60:BO60"/>
    <mergeCell ref="BP60:BS60"/>
    <mergeCell ref="BT60:BV60"/>
    <mergeCell ref="AZ60:BC60"/>
    <mergeCell ref="AZ61:BC61"/>
    <mergeCell ref="BD61:BG61"/>
    <mergeCell ref="BH61:BK61"/>
    <mergeCell ref="BL61:BO61"/>
    <mergeCell ref="BP61:BS61"/>
    <mergeCell ref="BT61:BV61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BD62:BG62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4:BG64"/>
    <mergeCell ref="BH64:BK64"/>
    <mergeCell ref="BL64:BO64"/>
    <mergeCell ref="BP64:BS64"/>
    <mergeCell ref="BT64:BV64"/>
    <mergeCell ref="AZ64:BC64"/>
    <mergeCell ref="BD67:BG67"/>
    <mergeCell ref="BH67:BK67"/>
    <mergeCell ref="BP67:BS67"/>
    <mergeCell ref="BT67:BV67"/>
    <mergeCell ref="AZ65:BC65"/>
    <mergeCell ref="BD65:BG65"/>
    <mergeCell ref="BH65:BK65"/>
    <mergeCell ref="BL65:BO65"/>
    <mergeCell ref="BP65:BS65"/>
    <mergeCell ref="BT65:BV65"/>
    <mergeCell ref="BT66:BV66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P66:BS66"/>
    <mergeCell ref="BD70:BG70"/>
    <mergeCell ref="BH70:BK70"/>
    <mergeCell ref="BP70:BS70"/>
    <mergeCell ref="D67:E67"/>
    <mergeCell ref="F67:G67"/>
    <mergeCell ref="AI67:AR67"/>
    <mergeCell ref="AS67:AU67"/>
    <mergeCell ref="AV67:AY67"/>
    <mergeCell ref="AZ67:BC67"/>
    <mergeCell ref="AS68:AU68"/>
    <mergeCell ref="AV68:AY68"/>
    <mergeCell ref="AZ68:BC68"/>
    <mergeCell ref="BT70:BV70"/>
    <mergeCell ref="BD69:BG69"/>
    <mergeCell ref="BH69:BK69"/>
    <mergeCell ref="BP69:BS69"/>
    <mergeCell ref="BT69:BV69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BD68:BG68"/>
    <mergeCell ref="BH68:BK68"/>
    <mergeCell ref="BP68:BS68"/>
    <mergeCell ref="D70:E70"/>
    <mergeCell ref="F70:G70"/>
    <mergeCell ref="AI70:AR70"/>
    <mergeCell ref="AS70:AU70"/>
    <mergeCell ref="AV70:AY70"/>
    <mergeCell ref="AZ70:BC70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"/>
  <sheetViews>
    <sheetView showGridLines="0" view="pageBreakPreview" topLeftCell="A40" zoomScaleNormal="100" zoomScaleSheetLayoutView="100" workbookViewId="0">
      <selection activeCell="L48" sqref="L48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13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ACT_LDCM_DEVICE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1123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1122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SUM(BP20:BS71)</f>
        <v>972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>
        <v>1</v>
      </c>
      <c r="J20" s="262"/>
      <c r="K20" s="262"/>
      <c r="L20" s="263" t="s">
        <v>999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999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998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856</v>
      </c>
      <c r="AT20" s="752"/>
      <c r="AU20" s="752"/>
      <c r="AV20" s="741">
        <f t="shared" ref="AV20:AV47" si="0">LEN(L20)+LEN(M20)+LEN(N20)+LEN(O20)+LEN(P20)+LEN(Q20)</f>
        <v>6</v>
      </c>
      <c r="AW20" s="742"/>
      <c r="AX20" s="742"/>
      <c r="AY20" s="743"/>
      <c r="AZ20" s="756">
        <v>8</v>
      </c>
      <c r="BA20" s="757"/>
      <c r="BB20" s="757"/>
      <c r="BC20" s="758"/>
      <c r="BD20" s="741">
        <f t="shared" ref="BD20:BD47" si="1">IF(AS20="String", AZ20, IF(AS20="Number",ROUNDUP(AZ20/2,0),0))</f>
        <v>8</v>
      </c>
      <c r="BE20" s="742"/>
      <c r="BF20" s="742"/>
      <c r="BG20" s="743"/>
      <c r="BH20" s="753">
        <f t="shared" ref="BH20:BH47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SUM(AV20:BK20)+BL20*SUM(BP24:BS25)</f>
        <v>22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12" customHeight="1">
      <c r="B21" s="253"/>
      <c r="C21" s="261">
        <v>2</v>
      </c>
      <c r="D21" s="747"/>
      <c r="E21" s="748"/>
      <c r="F21" s="747"/>
      <c r="G21" s="748"/>
      <c r="H21" s="266">
        <v>1</v>
      </c>
      <c r="I21" s="266"/>
      <c r="J21" s="267"/>
      <c r="K21" s="267"/>
      <c r="L21" s="137" t="s">
        <v>1064</v>
      </c>
      <c r="M21" s="137"/>
      <c r="N21" s="20"/>
      <c r="O21" s="20"/>
      <c r="P21" s="20"/>
      <c r="Q21" s="20"/>
      <c r="R21" s="20"/>
      <c r="S21" s="20"/>
      <c r="T21" s="20"/>
      <c r="U21" s="20"/>
      <c r="V21" s="21"/>
      <c r="W21" s="136" t="s">
        <v>1064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815" t="s">
        <v>21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856</v>
      </c>
      <c r="AT21" s="752"/>
      <c r="AU21" s="752"/>
      <c r="AV21" s="741">
        <f t="shared" si="0"/>
        <v>3</v>
      </c>
      <c r="AW21" s="742"/>
      <c r="AX21" s="742"/>
      <c r="AY21" s="743"/>
      <c r="AZ21" s="756">
        <v>17</v>
      </c>
      <c r="BA21" s="757"/>
      <c r="BB21" s="757"/>
      <c r="BC21" s="758"/>
      <c r="BD21" s="741">
        <f t="shared" si="1"/>
        <v>17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20</v>
      </c>
      <c r="BQ21" s="742"/>
      <c r="BR21" s="742"/>
      <c r="BS21" s="743"/>
      <c r="BT21" s="773"/>
      <c r="BU21" s="774"/>
      <c r="BV21" s="775"/>
      <c r="BW21" s="255"/>
      <c r="BX21" s="252"/>
    </row>
    <row r="22" spans="2:76" s="234" customFormat="1">
      <c r="B22" s="253"/>
      <c r="C22" s="261">
        <v>3</v>
      </c>
      <c r="D22" s="280"/>
      <c r="E22" s="281"/>
      <c r="F22" s="280"/>
      <c r="G22" s="281"/>
      <c r="H22" s="261"/>
      <c r="I22" s="261"/>
      <c r="J22" s="262"/>
      <c r="K22" s="262"/>
      <c r="L22" s="263" t="s">
        <v>1121</v>
      </c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 t="s">
        <v>1121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764" t="s">
        <v>1120</v>
      </c>
      <c r="AJ22" s="765"/>
      <c r="AK22" s="765"/>
      <c r="AL22" s="765"/>
      <c r="AM22" s="765"/>
      <c r="AN22" s="765"/>
      <c r="AO22" s="765"/>
      <c r="AP22" s="765"/>
      <c r="AQ22" s="765"/>
      <c r="AR22" s="766"/>
      <c r="AS22" s="752" t="s">
        <v>856</v>
      </c>
      <c r="AT22" s="752"/>
      <c r="AU22" s="752"/>
      <c r="AV22" s="741">
        <f t="shared" si="0"/>
        <v>6</v>
      </c>
      <c r="AW22" s="742"/>
      <c r="AX22" s="742"/>
      <c r="AY22" s="743"/>
      <c r="AZ22" s="756">
        <v>14</v>
      </c>
      <c r="BA22" s="757"/>
      <c r="BB22" s="757"/>
      <c r="BC22" s="758"/>
      <c r="BD22" s="741">
        <f t="shared" si="1"/>
        <v>14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>SUM(AV22:BK22)+BL22*SUM(BP24:BS26)</f>
        <v>34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>
      <c r="B23" s="253"/>
      <c r="C23" s="261">
        <v>4</v>
      </c>
      <c r="D23" s="783"/>
      <c r="E23" s="784"/>
      <c r="F23" s="783"/>
      <c r="G23" s="784"/>
      <c r="H23" s="259"/>
      <c r="I23" s="259"/>
      <c r="J23" s="260"/>
      <c r="K23" s="260"/>
      <c r="L23" s="26" t="s">
        <v>876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74" t="s">
        <v>1119</v>
      </c>
      <c r="X23" s="263"/>
      <c r="Y23" s="263"/>
      <c r="Z23" s="263"/>
      <c r="AA23" s="263"/>
      <c r="AB23" s="263"/>
      <c r="AC23" s="263"/>
      <c r="AD23" s="263"/>
      <c r="AE23" s="263"/>
      <c r="AF23" s="263"/>
      <c r="AG23" s="263"/>
      <c r="AH23" s="264"/>
      <c r="AI23" s="28" t="s">
        <v>874</v>
      </c>
      <c r="AJ23" s="26"/>
      <c r="AK23" s="26"/>
      <c r="AL23" s="26"/>
      <c r="AM23" s="26"/>
      <c r="AN23" s="26"/>
      <c r="AO23" s="26"/>
      <c r="AP23" s="26"/>
      <c r="AQ23" s="26"/>
      <c r="AR23" s="27"/>
      <c r="AS23" s="752" t="s">
        <v>856</v>
      </c>
      <c r="AT23" s="752"/>
      <c r="AU23" s="752"/>
      <c r="AV23" s="741">
        <f t="shared" si="0"/>
        <v>10</v>
      </c>
      <c r="AW23" s="742"/>
      <c r="AX23" s="742"/>
      <c r="AY23" s="743"/>
      <c r="AZ23" s="756">
        <v>36</v>
      </c>
      <c r="BA23" s="757"/>
      <c r="BB23" s="757"/>
      <c r="BC23" s="758"/>
      <c r="BD23" s="741">
        <f t="shared" si="1"/>
        <v>36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ref="BP23:BP47" si="3">AV23+BD23+BH23</f>
        <v>46</v>
      </c>
      <c r="BQ23" s="742"/>
      <c r="BR23" s="742"/>
      <c r="BS23" s="743"/>
      <c r="BT23" s="780"/>
      <c r="BU23" s="781"/>
      <c r="BV23" s="782"/>
      <c r="BW23" s="255"/>
      <c r="BX23" s="252"/>
    </row>
    <row r="24" spans="2:76" s="234" customForma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137" t="s">
        <v>1118</v>
      </c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 t="s">
        <v>1118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764" t="s">
        <v>1117</v>
      </c>
      <c r="AJ24" s="765"/>
      <c r="AK24" s="765"/>
      <c r="AL24" s="765"/>
      <c r="AM24" s="765"/>
      <c r="AN24" s="765"/>
      <c r="AO24" s="765"/>
      <c r="AP24" s="765"/>
      <c r="AQ24" s="765"/>
      <c r="AR24" s="766"/>
      <c r="AS24" s="752" t="s">
        <v>856</v>
      </c>
      <c r="AT24" s="752"/>
      <c r="AU24" s="752"/>
      <c r="AV24" s="741">
        <f t="shared" si="0"/>
        <v>4</v>
      </c>
      <c r="AW24" s="742"/>
      <c r="AX24" s="742"/>
      <c r="AY24" s="743"/>
      <c r="AZ24" s="756">
        <v>16</v>
      </c>
      <c r="BA24" s="757"/>
      <c r="BB24" s="757"/>
      <c r="BC24" s="758"/>
      <c r="BD24" s="741">
        <f t="shared" si="1"/>
        <v>16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20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>
        <v>6</v>
      </c>
      <c r="D25" s="747"/>
      <c r="E25" s="748"/>
      <c r="F25" s="747"/>
      <c r="G25" s="748"/>
      <c r="H25" s="261"/>
      <c r="I25" s="261"/>
      <c r="J25" s="262"/>
      <c r="K25" s="262"/>
      <c r="L25" s="137" t="s">
        <v>1116</v>
      </c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 t="s">
        <v>1116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4" t="s">
        <v>1115</v>
      </c>
      <c r="AJ25" s="825"/>
      <c r="AK25" s="825"/>
      <c r="AL25" s="825"/>
      <c r="AM25" s="825"/>
      <c r="AN25" s="825"/>
      <c r="AO25" s="825"/>
      <c r="AP25" s="825"/>
      <c r="AQ25" s="825"/>
      <c r="AR25" s="826"/>
      <c r="AS25" s="752" t="s">
        <v>856</v>
      </c>
      <c r="AT25" s="752"/>
      <c r="AU25" s="752"/>
      <c r="AV25" s="741">
        <f t="shared" si="0"/>
        <v>5</v>
      </c>
      <c r="AW25" s="742"/>
      <c r="AX25" s="742"/>
      <c r="AY25" s="743"/>
      <c r="AZ25" s="756">
        <v>15</v>
      </c>
      <c r="BA25" s="757"/>
      <c r="BB25" s="757"/>
      <c r="BC25" s="758"/>
      <c r="BD25" s="741">
        <f t="shared" si="1"/>
        <v>15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20</v>
      </c>
      <c r="BQ25" s="742"/>
      <c r="BR25" s="742"/>
      <c r="BS25" s="743"/>
      <c r="BT25" s="777"/>
      <c r="BU25" s="778"/>
      <c r="BV25" s="779"/>
      <c r="BW25" s="255"/>
      <c r="BX25" s="252"/>
    </row>
    <row r="26" spans="2:76" s="234" customForma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137" t="s">
        <v>1114</v>
      </c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 t="s">
        <v>1114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827" t="s">
        <v>1113</v>
      </c>
      <c r="AJ26" s="828"/>
      <c r="AK26" s="828"/>
      <c r="AL26" s="828"/>
      <c r="AM26" s="828"/>
      <c r="AN26" s="828"/>
      <c r="AO26" s="828"/>
      <c r="AP26" s="828"/>
      <c r="AQ26" s="828"/>
      <c r="AR26" s="829"/>
      <c r="AS26" s="752" t="s">
        <v>856</v>
      </c>
      <c r="AT26" s="752"/>
      <c r="AU26" s="752"/>
      <c r="AV26" s="741">
        <f t="shared" si="0"/>
        <v>4</v>
      </c>
      <c r="AW26" s="742"/>
      <c r="AX26" s="742"/>
      <c r="AY26" s="743"/>
      <c r="AZ26" s="756">
        <v>19</v>
      </c>
      <c r="BA26" s="757"/>
      <c r="BB26" s="757"/>
      <c r="BC26" s="758"/>
      <c r="BD26" s="741">
        <f t="shared" si="1"/>
        <v>19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753"/>
      <c r="BM26" s="754"/>
      <c r="BN26" s="754"/>
      <c r="BO26" s="755"/>
      <c r="BP26" s="741">
        <f t="shared" si="3"/>
        <v>23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137" t="s">
        <v>1112</v>
      </c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 t="s">
        <v>1111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8" t="s">
        <v>1105</v>
      </c>
      <c r="AJ27" s="26"/>
      <c r="AK27" s="26"/>
      <c r="AL27" s="26"/>
      <c r="AM27" s="26"/>
      <c r="AN27" s="26"/>
      <c r="AO27" s="26"/>
      <c r="AP27" s="26"/>
      <c r="AQ27" s="26"/>
      <c r="AR27" s="27"/>
      <c r="AS27" s="752" t="s">
        <v>856</v>
      </c>
      <c r="AT27" s="752"/>
      <c r="AU27" s="752"/>
      <c r="AV27" s="741">
        <f t="shared" si="0"/>
        <v>10</v>
      </c>
      <c r="AW27" s="742"/>
      <c r="AX27" s="742"/>
      <c r="AY27" s="743"/>
      <c r="AZ27" s="756">
        <v>10</v>
      </c>
      <c r="BA27" s="757"/>
      <c r="BB27" s="757"/>
      <c r="BC27" s="758"/>
      <c r="BD27" s="741">
        <f t="shared" si="1"/>
        <v>10</v>
      </c>
      <c r="BE27" s="742"/>
      <c r="BF27" s="742"/>
      <c r="BG27" s="743"/>
      <c r="BH27" s="753">
        <f t="shared" si="2"/>
        <v>0</v>
      </c>
      <c r="BI27" s="754"/>
      <c r="BJ27" s="754"/>
      <c r="BK27" s="755"/>
      <c r="BL27" s="753"/>
      <c r="BM27" s="754"/>
      <c r="BN27" s="754"/>
      <c r="BO27" s="755"/>
      <c r="BP27" s="741">
        <f t="shared" si="3"/>
        <v>20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30.75" customHeight="1">
      <c r="B28" s="253"/>
      <c r="C28" s="261">
        <v>9</v>
      </c>
      <c r="D28" s="741"/>
      <c r="E28" s="743"/>
      <c r="F28" s="741"/>
      <c r="G28" s="743"/>
      <c r="H28" s="266"/>
      <c r="I28" s="266"/>
      <c r="J28" s="267"/>
      <c r="K28" s="267"/>
      <c r="L28" s="137" t="s">
        <v>1110</v>
      </c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 t="s">
        <v>1109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 t="s">
        <v>1108</v>
      </c>
      <c r="AJ28" s="765"/>
      <c r="AK28" s="765"/>
      <c r="AL28" s="765"/>
      <c r="AM28" s="765"/>
      <c r="AN28" s="765"/>
      <c r="AO28" s="765"/>
      <c r="AP28" s="765"/>
      <c r="AQ28" s="765"/>
      <c r="AR28" s="766"/>
      <c r="AS28" s="752" t="s">
        <v>856</v>
      </c>
      <c r="AT28" s="752"/>
      <c r="AU28" s="752"/>
      <c r="AV28" s="741">
        <f t="shared" si="0"/>
        <v>8</v>
      </c>
      <c r="AW28" s="742"/>
      <c r="AX28" s="742"/>
      <c r="AY28" s="743"/>
      <c r="AZ28" s="756">
        <v>14</v>
      </c>
      <c r="BA28" s="757"/>
      <c r="BB28" s="757"/>
      <c r="BC28" s="758"/>
      <c r="BD28" s="741">
        <f t="shared" si="1"/>
        <v>14</v>
      </c>
      <c r="BE28" s="742"/>
      <c r="BF28" s="742"/>
      <c r="BG28" s="743"/>
      <c r="BH28" s="753">
        <f t="shared" si="2"/>
        <v>0</v>
      </c>
      <c r="BI28" s="754"/>
      <c r="BJ28" s="754"/>
      <c r="BK28" s="755"/>
      <c r="BL28" s="753"/>
      <c r="BM28" s="754"/>
      <c r="BN28" s="754"/>
      <c r="BO28" s="755"/>
      <c r="BP28" s="741">
        <f t="shared" si="3"/>
        <v>22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27.75" customHeight="1">
      <c r="B29" s="253"/>
      <c r="C29" s="261">
        <v>10</v>
      </c>
      <c r="D29" s="741"/>
      <c r="E29" s="743"/>
      <c r="F29" s="741"/>
      <c r="G29" s="743"/>
      <c r="H29" s="266"/>
      <c r="I29" s="266"/>
      <c r="J29" s="267"/>
      <c r="K29" s="267"/>
      <c r="L29" s="137" t="s">
        <v>1091</v>
      </c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 t="s">
        <v>1090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21" t="s">
        <v>1089</v>
      </c>
      <c r="AJ29" s="822"/>
      <c r="AK29" s="822"/>
      <c r="AL29" s="822"/>
      <c r="AM29" s="822"/>
      <c r="AN29" s="822"/>
      <c r="AO29" s="822"/>
      <c r="AP29" s="822"/>
      <c r="AQ29" s="822"/>
      <c r="AR29" s="823"/>
      <c r="AS29" s="752" t="s">
        <v>856</v>
      </c>
      <c r="AT29" s="752"/>
      <c r="AU29" s="752"/>
      <c r="AV29" s="741">
        <f t="shared" si="0"/>
        <v>8</v>
      </c>
      <c r="AW29" s="742"/>
      <c r="AX29" s="742"/>
      <c r="AY29" s="743"/>
      <c r="AZ29" s="756">
        <v>14</v>
      </c>
      <c r="BA29" s="757"/>
      <c r="BB29" s="757"/>
      <c r="BC29" s="758"/>
      <c r="BD29" s="741">
        <f t="shared" si="1"/>
        <v>14</v>
      </c>
      <c r="BE29" s="742"/>
      <c r="BF29" s="742"/>
      <c r="BG29" s="743"/>
      <c r="BH29" s="753">
        <f t="shared" si="2"/>
        <v>0</v>
      </c>
      <c r="BI29" s="754"/>
      <c r="BJ29" s="754"/>
      <c r="BK29" s="755"/>
      <c r="BL29" s="753"/>
      <c r="BM29" s="754"/>
      <c r="BN29" s="754"/>
      <c r="BO29" s="755"/>
      <c r="BP29" s="741">
        <f t="shared" si="3"/>
        <v>22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>
        <v>11</v>
      </c>
      <c r="D30" s="741"/>
      <c r="E30" s="743"/>
      <c r="F30" s="741"/>
      <c r="G30" s="743"/>
      <c r="H30" s="266"/>
      <c r="I30" s="266"/>
      <c r="J30" s="267"/>
      <c r="K30" s="267"/>
      <c r="L30" s="137" t="s">
        <v>1107</v>
      </c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 t="s">
        <v>1106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 t="s">
        <v>1105</v>
      </c>
      <c r="AJ30" s="20"/>
      <c r="AK30" s="20"/>
      <c r="AL30" s="20"/>
      <c r="AM30" s="20"/>
      <c r="AN30" s="20"/>
      <c r="AO30" s="20"/>
      <c r="AP30" s="20"/>
      <c r="AQ30" s="20"/>
      <c r="AR30" s="21"/>
      <c r="AS30" s="752" t="s">
        <v>856</v>
      </c>
      <c r="AT30" s="752"/>
      <c r="AU30" s="752"/>
      <c r="AV30" s="741">
        <f t="shared" si="0"/>
        <v>10</v>
      </c>
      <c r="AW30" s="742"/>
      <c r="AX30" s="742"/>
      <c r="AY30" s="743"/>
      <c r="AZ30" s="756">
        <v>2</v>
      </c>
      <c r="BA30" s="757"/>
      <c r="BB30" s="757"/>
      <c r="BC30" s="758"/>
      <c r="BD30" s="741">
        <f t="shared" si="1"/>
        <v>2</v>
      </c>
      <c r="BE30" s="742"/>
      <c r="BF30" s="742"/>
      <c r="BG30" s="743"/>
      <c r="BH30" s="753">
        <f t="shared" si="2"/>
        <v>0</v>
      </c>
      <c r="BI30" s="754"/>
      <c r="BJ30" s="754"/>
      <c r="BK30" s="755"/>
      <c r="BL30" s="753"/>
      <c r="BM30" s="754"/>
      <c r="BN30" s="754"/>
      <c r="BO30" s="755"/>
      <c r="BP30" s="741">
        <f t="shared" si="3"/>
        <v>12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 ht="27" customHeight="1">
      <c r="B31" s="253"/>
      <c r="C31" s="261">
        <v>12</v>
      </c>
      <c r="D31" s="741"/>
      <c r="E31" s="743"/>
      <c r="F31" s="741"/>
      <c r="G31" s="743"/>
      <c r="H31" s="266"/>
      <c r="I31" s="266"/>
      <c r="J31" s="267"/>
      <c r="K31" s="267"/>
      <c r="L31" s="137" t="s">
        <v>1104</v>
      </c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 t="s">
        <v>1103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 t="s">
        <v>1102</v>
      </c>
      <c r="AJ31" s="765"/>
      <c r="AK31" s="765"/>
      <c r="AL31" s="765"/>
      <c r="AM31" s="765"/>
      <c r="AN31" s="765"/>
      <c r="AO31" s="765"/>
      <c r="AP31" s="765"/>
      <c r="AQ31" s="765"/>
      <c r="AR31" s="766"/>
      <c r="AS31" s="752" t="s">
        <v>856</v>
      </c>
      <c r="AT31" s="752"/>
      <c r="AU31" s="752"/>
      <c r="AV31" s="741">
        <f t="shared" si="0"/>
        <v>6</v>
      </c>
      <c r="AW31" s="742"/>
      <c r="AX31" s="742"/>
      <c r="AY31" s="743"/>
      <c r="AZ31" s="756">
        <v>14</v>
      </c>
      <c r="BA31" s="757"/>
      <c r="BB31" s="757"/>
      <c r="BC31" s="758"/>
      <c r="BD31" s="741">
        <f t="shared" si="1"/>
        <v>14</v>
      </c>
      <c r="BE31" s="742"/>
      <c r="BF31" s="742"/>
      <c r="BG31" s="743"/>
      <c r="BH31" s="753">
        <f t="shared" si="2"/>
        <v>0</v>
      </c>
      <c r="BI31" s="754"/>
      <c r="BJ31" s="754"/>
      <c r="BK31" s="755"/>
      <c r="BL31" s="753"/>
      <c r="BM31" s="754"/>
      <c r="BN31" s="754"/>
      <c r="BO31" s="755"/>
      <c r="BP31" s="741">
        <f t="shared" si="3"/>
        <v>20</v>
      </c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>
      <c r="B32" s="253"/>
      <c r="C32" s="261">
        <v>13</v>
      </c>
      <c r="D32" s="741"/>
      <c r="E32" s="743"/>
      <c r="F32" s="741"/>
      <c r="G32" s="743"/>
      <c r="H32" s="266"/>
      <c r="I32" s="266"/>
      <c r="J32" s="267"/>
      <c r="K32" s="267"/>
      <c r="L32" s="137" t="s">
        <v>1101</v>
      </c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 t="s">
        <v>1101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 t="s">
        <v>1100</v>
      </c>
      <c r="AJ32" s="765"/>
      <c r="AK32" s="765"/>
      <c r="AL32" s="765"/>
      <c r="AM32" s="765"/>
      <c r="AN32" s="765"/>
      <c r="AO32" s="765"/>
      <c r="AP32" s="765"/>
      <c r="AQ32" s="765"/>
      <c r="AR32" s="766"/>
      <c r="AS32" s="752" t="s">
        <v>856</v>
      </c>
      <c r="AT32" s="752"/>
      <c r="AU32" s="752"/>
      <c r="AV32" s="741">
        <f t="shared" si="0"/>
        <v>7</v>
      </c>
      <c r="AW32" s="742"/>
      <c r="AX32" s="742"/>
      <c r="AY32" s="743"/>
      <c r="AZ32" s="756">
        <v>100</v>
      </c>
      <c r="BA32" s="757"/>
      <c r="BB32" s="757"/>
      <c r="BC32" s="758"/>
      <c r="BD32" s="741">
        <f t="shared" si="1"/>
        <v>100</v>
      </c>
      <c r="BE32" s="742"/>
      <c r="BF32" s="742"/>
      <c r="BG32" s="743"/>
      <c r="BH32" s="753">
        <f t="shared" si="2"/>
        <v>0</v>
      </c>
      <c r="BI32" s="754"/>
      <c r="BJ32" s="754"/>
      <c r="BK32" s="755"/>
      <c r="BL32" s="753"/>
      <c r="BM32" s="754"/>
      <c r="BN32" s="754"/>
      <c r="BO32" s="755"/>
      <c r="BP32" s="741">
        <f t="shared" si="3"/>
        <v>107</v>
      </c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>
        <v>14</v>
      </c>
      <c r="D33" s="747"/>
      <c r="E33" s="748"/>
      <c r="F33" s="747"/>
      <c r="G33" s="748"/>
      <c r="H33" s="266"/>
      <c r="I33" s="266"/>
      <c r="J33" s="267"/>
      <c r="K33" s="267"/>
      <c r="L33" s="137" t="s">
        <v>1099</v>
      </c>
      <c r="M33" s="137"/>
      <c r="N33" s="20"/>
      <c r="O33" s="20"/>
      <c r="P33" s="20"/>
      <c r="Q33" s="20"/>
      <c r="R33" s="20"/>
      <c r="S33" s="20"/>
      <c r="T33" s="20"/>
      <c r="U33" s="20"/>
      <c r="V33" s="21"/>
      <c r="W33" s="136" t="s">
        <v>1098</v>
      </c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 t="s">
        <v>1097</v>
      </c>
      <c r="AJ33" s="816"/>
      <c r="AK33" s="816"/>
      <c r="AL33" s="816"/>
      <c r="AM33" s="816"/>
      <c r="AN33" s="816"/>
      <c r="AO33" s="816"/>
      <c r="AP33" s="816"/>
      <c r="AQ33" s="816"/>
      <c r="AR33" s="817"/>
      <c r="AS33" s="752" t="s">
        <v>856</v>
      </c>
      <c r="AT33" s="752"/>
      <c r="AU33" s="752"/>
      <c r="AV33" s="741">
        <f t="shared" si="0"/>
        <v>14</v>
      </c>
      <c r="AW33" s="742"/>
      <c r="AX33" s="742"/>
      <c r="AY33" s="743"/>
      <c r="AZ33" s="819">
        <v>8</v>
      </c>
      <c r="BA33" s="820"/>
      <c r="BB33" s="757"/>
      <c r="BC33" s="758"/>
      <c r="BD33" s="741">
        <f t="shared" si="1"/>
        <v>8</v>
      </c>
      <c r="BE33" s="742"/>
      <c r="BF33" s="742"/>
      <c r="BG33" s="743"/>
      <c r="BH33" s="753">
        <f t="shared" si="2"/>
        <v>0</v>
      </c>
      <c r="BI33" s="754"/>
      <c r="BJ33" s="754"/>
      <c r="BK33" s="755"/>
      <c r="BL33" s="753"/>
      <c r="BM33" s="754"/>
      <c r="BN33" s="754"/>
      <c r="BO33" s="755"/>
      <c r="BP33" s="741">
        <f t="shared" si="3"/>
        <v>22</v>
      </c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39.75" customHeight="1">
      <c r="B34" s="253"/>
      <c r="C34" s="261">
        <v>15</v>
      </c>
      <c r="D34" s="747"/>
      <c r="E34" s="748"/>
      <c r="F34" s="747"/>
      <c r="G34" s="748"/>
      <c r="H34" s="266"/>
      <c r="I34" s="266"/>
      <c r="J34" s="267"/>
      <c r="K34" s="267"/>
      <c r="L34" s="135" t="s">
        <v>1096</v>
      </c>
      <c r="M34" s="135"/>
      <c r="N34" s="20"/>
      <c r="O34" s="20"/>
      <c r="P34" s="20"/>
      <c r="Q34" s="20"/>
      <c r="R34" s="20"/>
      <c r="S34" s="20"/>
      <c r="T34" s="20"/>
      <c r="U34" s="20"/>
      <c r="V34" s="21"/>
      <c r="W34" s="134" t="s">
        <v>1095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 t="s">
        <v>1077</v>
      </c>
      <c r="AJ34" s="816"/>
      <c r="AK34" s="816"/>
      <c r="AL34" s="816"/>
      <c r="AM34" s="816"/>
      <c r="AN34" s="816"/>
      <c r="AO34" s="816"/>
      <c r="AP34" s="816"/>
      <c r="AQ34" s="816"/>
      <c r="AR34" s="817"/>
      <c r="AS34" s="752" t="s">
        <v>856</v>
      </c>
      <c r="AT34" s="752"/>
      <c r="AU34" s="752"/>
      <c r="AV34" s="741">
        <f t="shared" si="0"/>
        <v>13</v>
      </c>
      <c r="AW34" s="742"/>
      <c r="AX34" s="742"/>
      <c r="AY34" s="743"/>
      <c r="AZ34" s="756">
        <v>1</v>
      </c>
      <c r="BA34" s="757"/>
      <c r="BB34" s="757"/>
      <c r="BC34" s="758"/>
      <c r="BD34" s="741">
        <f t="shared" si="1"/>
        <v>1</v>
      </c>
      <c r="BE34" s="742"/>
      <c r="BF34" s="742"/>
      <c r="BG34" s="743"/>
      <c r="BH34" s="753">
        <f t="shared" si="2"/>
        <v>0</v>
      </c>
      <c r="BI34" s="754"/>
      <c r="BJ34" s="754"/>
      <c r="BK34" s="755"/>
      <c r="BL34" s="753"/>
      <c r="BM34" s="754"/>
      <c r="BN34" s="754"/>
      <c r="BO34" s="755"/>
      <c r="BP34" s="741">
        <f t="shared" si="3"/>
        <v>14</v>
      </c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 ht="33" customHeigh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137" t="s">
        <v>1094</v>
      </c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 t="s">
        <v>1093</v>
      </c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 t="s">
        <v>1092</v>
      </c>
      <c r="AJ35" s="816"/>
      <c r="AK35" s="816"/>
      <c r="AL35" s="816"/>
      <c r="AM35" s="816"/>
      <c r="AN35" s="816"/>
      <c r="AO35" s="816"/>
      <c r="AP35" s="816"/>
      <c r="AQ35" s="816"/>
      <c r="AR35" s="817"/>
      <c r="AS35" s="752" t="s">
        <v>856</v>
      </c>
      <c r="AT35" s="752"/>
      <c r="AU35" s="752"/>
      <c r="AV35" s="741">
        <f t="shared" si="0"/>
        <v>11</v>
      </c>
      <c r="AW35" s="742"/>
      <c r="AX35" s="742"/>
      <c r="AY35" s="743"/>
      <c r="AZ35" s="756">
        <v>1</v>
      </c>
      <c r="BA35" s="757"/>
      <c r="BB35" s="757"/>
      <c r="BC35" s="758"/>
      <c r="BD35" s="741">
        <f t="shared" si="1"/>
        <v>1</v>
      </c>
      <c r="BE35" s="742"/>
      <c r="BF35" s="742"/>
      <c r="BG35" s="743"/>
      <c r="BH35" s="753">
        <f t="shared" si="2"/>
        <v>0</v>
      </c>
      <c r="BI35" s="754"/>
      <c r="BJ35" s="754"/>
      <c r="BK35" s="755"/>
      <c r="BL35" s="753"/>
      <c r="BM35" s="754"/>
      <c r="BN35" s="754"/>
      <c r="BO35" s="755"/>
      <c r="BP35" s="741">
        <f t="shared" si="3"/>
        <v>12</v>
      </c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27" customHeight="1">
      <c r="B36" s="253"/>
      <c r="C36" s="261">
        <v>17</v>
      </c>
      <c r="D36" s="747"/>
      <c r="E36" s="748"/>
      <c r="F36" s="747"/>
      <c r="G36" s="748"/>
      <c r="H36" s="266"/>
      <c r="I36" s="266"/>
      <c r="J36" s="267"/>
      <c r="K36" s="267"/>
      <c r="L36" s="137" t="s">
        <v>1091</v>
      </c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 t="s">
        <v>1090</v>
      </c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 t="s">
        <v>1089</v>
      </c>
      <c r="AJ36" s="816"/>
      <c r="AK36" s="816"/>
      <c r="AL36" s="816"/>
      <c r="AM36" s="816"/>
      <c r="AN36" s="816"/>
      <c r="AO36" s="816"/>
      <c r="AP36" s="816"/>
      <c r="AQ36" s="816"/>
      <c r="AR36" s="817"/>
      <c r="AS36" s="752" t="s">
        <v>856</v>
      </c>
      <c r="AT36" s="752"/>
      <c r="AU36" s="752"/>
      <c r="AV36" s="741">
        <f t="shared" si="0"/>
        <v>8</v>
      </c>
      <c r="AW36" s="742"/>
      <c r="AX36" s="742"/>
      <c r="AY36" s="743"/>
      <c r="AZ36" s="756">
        <v>14</v>
      </c>
      <c r="BA36" s="757"/>
      <c r="BB36" s="757"/>
      <c r="BC36" s="758"/>
      <c r="BD36" s="741">
        <f t="shared" si="1"/>
        <v>14</v>
      </c>
      <c r="BE36" s="742"/>
      <c r="BF36" s="742"/>
      <c r="BG36" s="743"/>
      <c r="BH36" s="753">
        <f t="shared" si="2"/>
        <v>0</v>
      </c>
      <c r="BI36" s="754"/>
      <c r="BJ36" s="754"/>
      <c r="BK36" s="755"/>
      <c r="BL36" s="753"/>
      <c r="BM36" s="754"/>
      <c r="BN36" s="754"/>
      <c r="BO36" s="755"/>
      <c r="BP36" s="741">
        <f t="shared" si="3"/>
        <v>22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137" t="s">
        <v>1088</v>
      </c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 t="s">
        <v>1087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 t="s">
        <v>1086</v>
      </c>
      <c r="AJ37" s="816"/>
      <c r="AK37" s="816"/>
      <c r="AL37" s="816"/>
      <c r="AM37" s="816"/>
      <c r="AN37" s="816"/>
      <c r="AO37" s="816"/>
      <c r="AP37" s="816"/>
      <c r="AQ37" s="816"/>
      <c r="AR37" s="817"/>
      <c r="AS37" s="752" t="s">
        <v>856</v>
      </c>
      <c r="AT37" s="752"/>
      <c r="AU37" s="752"/>
      <c r="AV37" s="741">
        <f t="shared" si="0"/>
        <v>7</v>
      </c>
      <c r="AW37" s="742"/>
      <c r="AX37" s="742"/>
      <c r="AY37" s="743"/>
      <c r="AZ37" s="756">
        <v>1</v>
      </c>
      <c r="BA37" s="757"/>
      <c r="BB37" s="757"/>
      <c r="BC37" s="758"/>
      <c r="BD37" s="741">
        <f t="shared" si="1"/>
        <v>1</v>
      </c>
      <c r="BE37" s="742"/>
      <c r="BF37" s="742"/>
      <c r="BG37" s="743"/>
      <c r="BH37" s="753">
        <f t="shared" si="2"/>
        <v>0</v>
      </c>
      <c r="BI37" s="754"/>
      <c r="BJ37" s="754"/>
      <c r="BK37" s="755"/>
      <c r="BL37" s="753"/>
      <c r="BM37" s="754"/>
      <c r="BN37" s="754"/>
      <c r="BO37" s="755"/>
      <c r="BP37" s="741">
        <f t="shared" si="3"/>
        <v>8</v>
      </c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>
        <v>19</v>
      </c>
      <c r="D38" s="747"/>
      <c r="E38" s="748"/>
      <c r="F38" s="747"/>
      <c r="G38" s="748"/>
      <c r="H38" s="266"/>
      <c r="I38" s="266"/>
      <c r="J38" s="267"/>
      <c r="K38" s="267"/>
      <c r="L38" s="137" t="s">
        <v>1085</v>
      </c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 t="s">
        <v>1084</v>
      </c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 t="s">
        <v>1083</v>
      </c>
      <c r="AJ38" s="816"/>
      <c r="AK38" s="816"/>
      <c r="AL38" s="816"/>
      <c r="AM38" s="816"/>
      <c r="AN38" s="816"/>
      <c r="AO38" s="816"/>
      <c r="AP38" s="816"/>
      <c r="AQ38" s="816"/>
      <c r="AR38" s="817"/>
      <c r="AS38" s="752" t="s">
        <v>856</v>
      </c>
      <c r="AT38" s="752"/>
      <c r="AU38" s="752"/>
      <c r="AV38" s="741">
        <f t="shared" si="0"/>
        <v>9</v>
      </c>
      <c r="AW38" s="742"/>
      <c r="AX38" s="742"/>
      <c r="AY38" s="743"/>
      <c r="AZ38" s="756">
        <v>20</v>
      </c>
      <c r="BA38" s="757"/>
      <c r="BB38" s="757"/>
      <c r="BC38" s="758"/>
      <c r="BD38" s="741">
        <f t="shared" si="1"/>
        <v>20</v>
      </c>
      <c r="BE38" s="742"/>
      <c r="BF38" s="742"/>
      <c r="BG38" s="743"/>
      <c r="BH38" s="753">
        <f t="shared" si="2"/>
        <v>0</v>
      </c>
      <c r="BI38" s="754"/>
      <c r="BJ38" s="754"/>
      <c r="BK38" s="755"/>
      <c r="BL38" s="753"/>
      <c r="BM38" s="754"/>
      <c r="BN38" s="754"/>
      <c r="BO38" s="755"/>
      <c r="BP38" s="741">
        <f t="shared" si="3"/>
        <v>29</v>
      </c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>
        <v>20</v>
      </c>
      <c r="D39" s="747"/>
      <c r="E39" s="748"/>
      <c r="F39" s="747"/>
      <c r="G39" s="748"/>
      <c r="H39" s="266"/>
      <c r="I39" s="266"/>
      <c r="J39" s="267"/>
      <c r="K39" s="267"/>
      <c r="L39" s="137" t="s">
        <v>1082</v>
      </c>
      <c r="M39" s="137"/>
      <c r="N39" s="20"/>
      <c r="O39" s="20"/>
      <c r="P39" s="20"/>
      <c r="Q39" s="20"/>
      <c r="R39" s="20"/>
      <c r="S39" s="20"/>
      <c r="T39" s="20"/>
      <c r="U39" s="20"/>
      <c r="V39" s="21"/>
      <c r="W39" s="136" t="s">
        <v>1081</v>
      </c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 t="s">
        <v>1080</v>
      </c>
      <c r="AJ39" s="816"/>
      <c r="AK39" s="816"/>
      <c r="AL39" s="816"/>
      <c r="AM39" s="816"/>
      <c r="AN39" s="816"/>
      <c r="AO39" s="816"/>
      <c r="AP39" s="816"/>
      <c r="AQ39" s="816"/>
      <c r="AR39" s="817"/>
      <c r="AS39" s="752" t="s">
        <v>856</v>
      </c>
      <c r="AT39" s="752"/>
      <c r="AU39" s="752"/>
      <c r="AV39" s="741">
        <f t="shared" si="0"/>
        <v>11</v>
      </c>
      <c r="AW39" s="742"/>
      <c r="AX39" s="742"/>
      <c r="AY39" s="743"/>
      <c r="AZ39" s="756">
        <v>3</v>
      </c>
      <c r="BA39" s="757"/>
      <c r="BB39" s="757"/>
      <c r="BC39" s="758"/>
      <c r="BD39" s="741">
        <f t="shared" si="1"/>
        <v>3</v>
      </c>
      <c r="BE39" s="742"/>
      <c r="BF39" s="742"/>
      <c r="BG39" s="743"/>
      <c r="BH39" s="753">
        <f t="shared" si="2"/>
        <v>0</v>
      </c>
      <c r="BI39" s="754"/>
      <c r="BJ39" s="754"/>
      <c r="BK39" s="755"/>
      <c r="BL39" s="753"/>
      <c r="BM39" s="754"/>
      <c r="BN39" s="754"/>
      <c r="BO39" s="755"/>
      <c r="BP39" s="741">
        <f t="shared" si="3"/>
        <v>14</v>
      </c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39" customHeight="1">
      <c r="B40" s="253"/>
      <c r="C40" s="261">
        <v>21</v>
      </c>
      <c r="D40" s="747"/>
      <c r="E40" s="748"/>
      <c r="F40" s="747"/>
      <c r="G40" s="748"/>
      <c r="H40" s="266"/>
      <c r="I40" s="266"/>
      <c r="J40" s="267"/>
      <c r="K40" s="267"/>
      <c r="L40" s="135" t="s">
        <v>1079</v>
      </c>
      <c r="M40" s="135"/>
      <c r="N40" s="20"/>
      <c r="O40" s="20"/>
      <c r="P40" s="20"/>
      <c r="Q40" s="20"/>
      <c r="R40" s="20"/>
      <c r="S40" s="20"/>
      <c r="T40" s="20"/>
      <c r="U40" s="20"/>
      <c r="V40" s="21"/>
      <c r="W40" s="134" t="s">
        <v>1078</v>
      </c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 t="s">
        <v>1077</v>
      </c>
      <c r="AJ40" s="816"/>
      <c r="AK40" s="816"/>
      <c r="AL40" s="816"/>
      <c r="AM40" s="816"/>
      <c r="AN40" s="816"/>
      <c r="AO40" s="816"/>
      <c r="AP40" s="816"/>
      <c r="AQ40" s="816"/>
      <c r="AR40" s="817"/>
      <c r="AS40" s="752" t="s">
        <v>856</v>
      </c>
      <c r="AT40" s="752"/>
      <c r="AU40" s="752"/>
      <c r="AV40" s="741">
        <f t="shared" si="0"/>
        <v>14</v>
      </c>
      <c r="AW40" s="742"/>
      <c r="AX40" s="742"/>
      <c r="AY40" s="743"/>
      <c r="AZ40" s="756">
        <v>1</v>
      </c>
      <c r="BA40" s="757"/>
      <c r="BB40" s="757"/>
      <c r="BC40" s="758"/>
      <c r="BD40" s="741">
        <f t="shared" si="1"/>
        <v>1</v>
      </c>
      <c r="BE40" s="742"/>
      <c r="BF40" s="742"/>
      <c r="BG40" s="743"/>
      <c r="BH40" s="753">
        <f t="shared" si="2"/>
        <v>0</v>
      </c>
      <c r="BI40" s="754"/>
      <c r="BJ40" s="754"/>
      <c r="BK40" s="755"/>
      <c r="BL40" s="753"/>
      <c r="BM40" s="754"/>
      <c r="BN40" s="754"/>
      <c r="BO40" s="755"/>
      <c r="BP40" s="741">
        <f t="shared" si="3"/>
        <v>15</v>
      </c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>
      <c r="B41" s="253"/>
      <c r="C41" s="261">
        <v>22</v>
      </c>
      <c r="D41" s="747"/>
      <c r="E41" s="748"/>
      <c r="F41" s="747"/>
      <c r="G41" s="748"/>
      <c r="H41" s="266"/>
      <c r="I41" s="266"/>
      <c r="J41" s="267"/>
      <c r="K41" s="267"/>
      <c r="L41" s="263" t="s">
        <v>1076</v>
      </c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 t="s">
        <v>1075</v>
      </c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 t="s">
        <v>1074</v>
      </c>
      <c r="AJ41" s="816"/>
      <c r="AK41" s="816"/>
      <c r="AL41" s="816"/>
      <c r="AM41" s="816"/>
      <c r="AN41" s="816"/>
      <c r="AO41" s="816"/>
      <c r="AP41" s="816"/>
      <c r="AQ41" s="816"/>
      <c r="AR41" s="817"/>
      <c r="AS41" s="841" t="s">
        <v>1256</v>
      </c>
      <c r="AT41" s="841"/>
      <c r="AU41" s="841"/>
      <c r="AV41" s="741">
        <f t="shared" si="0"/>
        <v>23</v>
      </c>
      <c r="AW41" s="742"/>
      <c r="AX41" s="742"/>
      <c r="AY41" s="743"/>
      <c r="AZ41" s="756">
        <v>0</v>
      </c>
      <c r="BA41" s="757"/>
      <c r="BB41" s="757"/>
      <c r="BC41" s="758"/>
      <c r="BD41" s="741">
        <f t="shared" si="1"/>
        <v>0</v>
      </c>
      <c r="BE41" s="742"/>
      <c r="BF41" s="742"/>
      <c r="BG41" s="743"/>
      <c r="BH41" s="753">
        <f t="shared" si="2"/>
        <v>1</v>
      </c>
      <c r="BI41" s="754"/>
      <c r="BJ41" s="754"/>
      <c r="BK41" s="755"/>
      <c r="BL41" s="753"/>
      <c r="BM41" s="754"/>
      <c r="BN41" s="754"/>
      <c r="BO41" s="755"/>
      <c r="BP41" s="741">
        <f t="shared" si="3"/>
        <v>24</v>
      </c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 ht="12" customHeight="1">
      <c r="B42" s="253"/>
      <c r="C42" s="261">
        <v>23</v>
      </c>
      <c r="D42" s="747"/>
      <c r="E42" s="748"/>
      <c r="F42" s="747"/>
      <c r="G42" s="748"/>
      <c r="H42" s="266"/>
      <c r="I42" s="266"/>
      <c r="J42" s="267"/>
      <c r="K42" s="267"/>
      <c r="L42" s="263" t="s">
        <v>865</v>
      </c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63" t="s">
        <v>864</v>
      </c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 t="s">
        <v>863</v>
      </c>
      <c r="AJ42" s="816"/>
      <c r="AK42" s="816"/>
      <c r="AL42" s="816"/>
      <c r="AM42" s="816"/>
      <c r="AN42" s="816"/>
      <c r="AO42" s="816"/>
      <c r="AP42" s="816"/>
      <c r="AQ42" s="816"/>
      <c r="AR42" s="817"/>
      <c r="AS42" s="752" t="s">
        <v>856</v>
      </c>
      <c r="AT42" s="752"/>
      <c r="AU42" s="752"/>
      <c r="AV42" s="741">
        <f t="shared" si="0"/>
        <v>24</v>
      </c>
      <c r="AW42" s="742"/>
      <c r="AX42" s="742"/>
      <c r="AY42" s="743"/>
      <c r="AZ42" s="741">
        <v>100</v>
      </c>
      <c r="BA42" s="742"/>
      <c r="BB42" s="742"/>
      <c r="BC42" s="743"/>
      <c r="BD42" s="741">
        <f t="shared" si="1"/>
        <v>100</v>
      </c>
      <c r="BE42" s="742"/>
      <c r="BF42" s="742"/>
      <c r="BG42" s="743"/>
      <c r="BH42" s="753">
        <f t="shared" si="2"/>
        <v>0</v>
      </c>
      <c r="BI42" s="754"/>
      <c r="BJ42" s="754"/>
      <c r="BK42" s="755"/>
      <c r="BL42" s="753"/>
      <c r="BM42" s="754"/>
      <c r="BN42" s="754"/>
      <c r="BO42" s="755"/>
      <c r="BP42" s="741">
        <f t="shared" si="3"/>
        <v>124</v>
      </c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61.5" customHeight="1">
      <c r="B43" s="253"/>
      <c r="C43" s="261">
        <v>24</v>
      </c>
      <c r="D43" s="747"/>
      <c r="E43" s="748"/>
      <c r="F43" s="747"/>
      <c r="G43" s="748"/>
      <c r="H43" s="266"/>
      <c r="I43" s="266"/>
      <c r="J43" s="267"/>
      <c r="K43" s="267"/>
      <c r="L43" s="20" t="s">
        <v>871</v>
      </c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 t="s">
        <v>1073</v>
      </c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 t="s">
        <v>866</v>
      </c>
      <c r="AJ43" s="765"/>
      <c r="AK43" s="765"/>
      <c r="AL43" s="765"/>
      <c r="AM43" s="765"/>
      <c r="AN43" s="765"/>
      <c r="AO43" s="765"/>
      <c r="AP43" s="765"/>
      <c r="AQ43" s="765"/>
      <c r="AR43" s="766"/>
      <c r="AS43" s="752" t="s">
        <v>856</v>
      </c>
      <c r="AT43" s="752"/>
      <c r="AU43" s="752"/>
      <c r="AV43" s="741">
        <f t="shared" si="0"/>
        <v>21</v>
      </c>
      <c r="AW43" s="742"/>
      <c r="AX43" s="742"/>
      <c r="AY43" s="743"/>
      <c r="AZ43" s="756">
        <v>1</v>
      </c>
      <c r="BA43" s="757"/>
      <c r="BB43" s="757"/>
      <c r="BC43" s="758"/>
      <c r="BD43" s="741">
        <f t="shared" si="1"/>
        <v>1</v>
      </c>
      <c r="BE43" s="742"/>
      <c r="BF43" s="742"/>
      <c r="BG43" s="743"/>
      <c r="BH43" s="753">
        <f t="shared" si="2"/>
        <v>0</v>
      </c>
      <c r="BI43" s="754"/>
      <c r="BJ43" s="754"/>
      <c r="BK43" s="755"/>
      <c r="BL43" s="753"/>
      <c r="BM43" s="754"/>
      <c r="BN43" s="754"/>
      <c r="BO43" s="755"/>
      <c r="BP43" s="741">
        <f t="shared" si="3"/>
        <v>22</v>
      </c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61">
        <v>25</v>
      </c>
      <c r="D44" s="747"/>
      <c r="E44" s="748"/>
      <c r="F44" s="747"/>
      <c r="G44" s="748"/>
      <c r="H44" s="266"/>
      <c r="I44" s="266"/>
      <c r="J44" s="267"/>
      <c r="K44" s="267"/>
      <c r="L44" s="20" t="s">
        <v>1072</v>
      </c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 t="s">
        <v>1071</v>
      </c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 t="s">
        <v>863</v>
      </c>
      <c r="AJ44" s="816"/>
      <c r="AK44" s="816"/>
      <c r="AL44" s="816"/>
      <c r="AM44" s="816"/>
      <c r="AN44" s="816"/>
      <c r="AO44" s="816"/>
      <c r="AP44" s="816"/>
      <c r="AQ44" s="816"/>
      <c r="AR44" s="817"/>
      <c r="AS44" s="752" t="s">
        <v>856</v>
      </c>
      <c r="AT44" s="752"/>
      <c r="AU44" s="752"/>
      <c r="AV44" s="741">
        <f t="shared" si="0"/>
        <v>27</v>
      </c>
      <c r="AW44" s="742"/>
      <c r="AX44" s="742"/>
      <c r="AY44" s="743"/>
      <c r="AZ44" s="741">
        <v>100</v>
      </c>
      <c r="BA44" s="742"/>
      <c r="BB44" s="742"/>
      <c r="BC44" s="743"/>
      <c r="BD44" s="741">
        <f t="shared" si="1"/>
        <v>100</v>
      </c>
      <c r="BE44" s="742"/>
      <c r="BF44" s="742"/>
      <c r="BG44" s="743"/>
      <c r="BH44" s="753">
        <f t="shared" si="2"/>
        <v>0</v>
      </c>
      <c r="BI44" s="754"/>
      <c r="BJ44" s="754"/>
      <c r="BK44" s="755"/>
      <c r="BL44" s="753"/>
      <c r="BM44" s="754"/>
      <c r="BN44" s="754"/>
      <c r="BO44" s="755"/>
      <c r="BP44" s="741">
        <f t="shared" si="3"/>
        <v>127</v>
      </c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54.75" customHeight="1">
      <c r="B45" s="253"/>
      <c r="C45" s="261">
        <v>26</v>
      </c>
      <c r="D45" s="747"/>
      <c r="E45" s="748"/>
      <c r="F45" s="747"/>
      <c r="G45" s="748"/>
      <c r="H45" s="266"/>
      <c r="I45" s="266"/>
      <c r="J45" s="267"/>
      <c r="K45" s="267"/>
      <c r="L45" s="20" t="s">
        <v>1070</v>
      </c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 t="s">
        <v>1069</v>
      </c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 t="s">
        <v>1068</v>
      </c>
      <c r="AJ45" s="816"/>
      <c r="AK45" s="816"/>
      <c r="AL45" s="816"/>
      <c r="AM45" s="816"/>
      <c r="AN45" s="816"/>
      <c r="AO45" s="816"/>
      <c r="AP45" s="816"/>
      <c r="AQ45" s="816"/>
      <c r="AR45" s="817"/>
      <c r="AS45" s="752" t="s">
        <v>856</v>
      </c>
      <c r="AT45" s="752"/>
      <c r="AU45" s="752"/>
      <c r="AV45" s="741">
        <f>LEN(L45)+LEN(M45)+LEN(N45)+LEN(O45)+LEN(P45)+LEN(Q45)</f>
        <v>9</v>
      </c>
      <c r="AW45" s="742"/>
      <c r="AX45" s="742"/>
      <c r="AY45" s="743"/>
      <c r="AZ45" s="756">
        <v>18</v>
      </c>
      <c r="BA45" s="757"/>
      <c r="BB45" s="757"/>
      <c r="BC45" s="758"/>
      <c r="BD45" s="741">
        <f t="shared" si="1"/>
        <v>18</v>
      </c>
      <c r="BE45" s="742"/>
      <c r="BF45" s="742"/>
      <c r="BG45" s="743"/>
      <c r="BH45" s="753">
        <f t="shared" si="2"/>
        <v>0</v>
      </c>
      <c r="BI45" s="754"/>
      <c r="BJ45" s="754"/>
      <c r="BK45" s="755"/>
      <c r="BL45" s="753"/>
      <c r="BM45" s="754"/>
      <c r="BN45" s="754"/>
      <c r="BO45" s="755"/>
      <c r="BP45" s="741">
        <f t="shared" si="3"/>
        <v>27</v>
      </c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33" customHeight="1">
      <c r="B46" s="253"/>
      <c r="C46" s="261">
        <v>27</v>
      </c>
      <c r="D46" s="747"/>
      <c r="E46" s="748"/>
      <c r="F46" s="747"/>
      <c r="G46" s="748"/>
      <c r="H46" s="266"/>
      <c r="I46" s="266"/>
      <c r="J46" s="267"/>
      <c r="K46" s="267"/>
      <c r="L46" s="20" t="s">
        <v>862</v>
      </c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 t="s">
        <v>861</v>
      </c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 t="s">
        <v>860</v>
      </c>
      <c r="AJ46" s="816"/>
      <c r="AK46" s="816"/>
      <c r="AL46" s="816"/>
      <c r="AM46" s="816"/>
      <c r="AN46" s="816"/>
      <c r="AO46" s="816"/>
      <c r="AP46" s="816"/>
      <c r="AQ46" s="816"/>
      <c r="AR46" s="817"/>
      <c r="AS46" s="752" t="s">
        <v>856</v>
      </c>
      <c r="AT46" s="752"/>
      <c r="AU46" s="752"/>
      <c r="AV46" s="741">
        <f t="shared" si="0"/>
        <v>10</v>
      </c>
      <c r="AW46" s="742"/>
      <c r="AX46" s="742"/>
      <c r="AY46" s="743"/>
      <c r="AZ46" s="756">
        <v>20</v>
      </c>
      <c r="BA46" s="757"/>
      <c r="BB46" s="757"/>
      <c r="BC46" s="758"/>
      <c r="BD46" s="741">
        <f t="shared" si="1"/>
        <v>20</v>
      </c>
      <c r="BE46" s="742"/>
      <c r="BF46" s="742"/>
      <c r="BG46" s="743"/>
      <c r="BH46" s="753">
        <f t="shared" si="2"/>
        <v>0</v>
      </c>
      <c r="BI46" s="754"/>
      <c r="BJ46" s="754"/>
      <c r="BK46" s="755"/>
      <c r="BL46" s="753"/>
      <c r="BM46" s="754"/>
      <c r="BN46" s="754"/>
      <c r="BO46" s="755"/>
      <c r="BP46" s="741">
        <f t="shared" si="3"/>
        <v>30</v>
      </c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33" customHeight="1">
      <c r="B47" s="253"/>
      <c r="C47" s="261">
        <v>28</v>
      </c>
      <c r="D47" s="747"/>
      <c r="E47" s="748"/>
      <c r="F47" s="747"/>
      <c r="G47" s="748"/>
      <c r="H47" s="266"/>
      <c r="I47" s="266"/>
      <c r="J47" s="267"/>
      <c r="K47" s="267"/>
      <c r="L47" s="20" t="s">
        <v>859</v>
      </c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 t="s">
        <v>858</v>
      </c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 t="s">
        <v>857</v>
      </c>
      <c r="AJ47" s="816"/>
      <c r="AK47" s="816"/>
      <c r="AL47" s="816"/>
      <c r="AM47" s="816"/>
      <c r="AN47" s="816"/>
      <c r="AO47" s="816"/>
      <c r="AP47" s="816"/>
      <c r="AQ47" s="816"/>
      <c r="AR47" s="817"/>
      <c r="AS47" s="752" t="s">
        <v>856</v>
      </c>
      <c r="AT47" s="752"/>
      <c r="AU47" s="752"/>
      <c r="AV47" s="741">
        <f t="shared" si="0"/>
        <v>10</v>
      </c>
      <c r="AW47" s="742"/>
      <c r="AX47" s="742"/>
      <c r="AY47" s="743"/>
      <c r="AZ47" s="756">
        <v>20</v>
      </c>
      <c r="BA47" s="757"/>
      <c r="BB47" s="757"/>
      <c r="BC47" s="758"/>
      <c r="BD47" s="741">
        <f t="shared" si="1"/>
        <v>20</v>
      </c>
      <c r="BE47" s="742"/>
      <c r="BF47" s="742"/>
      <c r="BG47" s="743"/>
      <c r="BH47" s="753">
        <f t="shared" si="2"/>
        <v>0</v>
      </c>
      <c r="BI47" s="754"/>
      <c r="BJ47" s="754"/>
      <c r="BK47" s="755"/>
      <c r="BL47" s="753"/>
      <c r="BM47" s="754"/>
      <c r="BN47" s="754"/>
      <c r="BO47" s="755"/>
      <c r="BP47" s="741">
        <f t="shared" si="3"/>
        <v>30</v>
      </c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47.25" customHeight="1">
      <c r="B48" s="253"/>
      <c r="C48" s="440">
        <v>29</v>
      </c>
      <c r="D48" s="448"/>
      <c r="E48" s="449"/>
      <c r="F48" s="448"/>
      <c r="G48" s="449"/>
      <c r="H48" s="441"/>
      <c r="I48" s="441"/>
      <c r="J48" s="456"/>
      <c r="K48" s="456"/>
      <c r="L48" s="446" t="s">
        <v>1335</v>
      </c>
      <c r="M48" s="446"/>
      <c r="N48" s="446"/>
      <c r="O48" s="446"/>
      <c r="P48" s="446"/>
      <c r="Q48" s="446"/>
      <c r="R48" s="446"/>
      <c r="S48" s="446"/>
      <c r="T48" s="446"/>
      <c r="U48" s="446"/>
      <c r="V48" s="447"/>
      <c r="W48" s="446" t="s">
        <v>1254</v>
      </c>
      <c r="X48" s="446"/>
      <c r="Y48" s="446"/>
      <c r="Z48" s="446"/>
      <c r="AA48" s="446"/>
      <c r="AB48" s="446"/>
      <c r="AC48" s="446"/>
      <c r="AD48" s="446"/>
      <c r="AE48" s="446"/>
      <c r="AF48" s="446"/>
      <c r="AG48" s="446"/>
      <c r="AH48" s="447"/>
      <c r="AI48" s="873" t="s">
        <v>1255</v>
      </c>
      <c r="AJ48" s="915"/>
      <c r="AK48" s="915"/>
      <c r="AL48" s="915"/>
      <c r="AM48" s="915"/>
      <c r="AN48" s="915"/>
      <c r="AO48" s="915"/>
      <c r="AP48" s="915"/>
      <c r="AQ48" s="915"/>
      <c r="AR48" s="916"/>
      <c r="AS48" s="841" t="s">
        <v>1256</v>
      </c>
      <c r="AT48" s="841"/>
      <c r="AU48" s="841"/>
      <c r="AV48" s="842">
        <f>LEN(L48)+LEN(M48)+LEN(N48)+LEN(O48)+LEN(P48)+LEN(Q48)</f>
        <v>11</v>
      </c>
      <c r="AW48" s="843"/>
      <c r="AX48" s="843"/>
      <c r="AY48" s="844"/>
      <c r="AZ48" s="845">
        <v>0</v>
      </c>
      <c r="BA48" s="846"/>
      <c r="BB48" s="846"/>
      <c r="BC48" s="847"/>
      <c r="BD48" s="842">
        <f t="shared" ref="BD48:BD49" si="4">IF(AS48="String", AZ48, IF(AS48="Number",ROUNDUP(AZ48/2,0),0))</f>
        <v>0</v>
      </c>
      <c r="BE48" s="843"/>
      <c r="BF48" s="843"/>
      <c r="BG48" s="844"/>
      <c r="BH48" s="848">
        <f t="shared" ref="BH48:BH49" si="5">IF(AS48="Number",1,IF(AS48="List",3,IF(AS48="Map", 3, IF(AS48="Boolean",1,0))))</f>
        <v>1</v>
      </c>
      <c r="BI48" s="849"/>
      <c r="BJ48" s="849"/>
      <c r="BK48" s="850"/>
      <c r="BL48" s="848"/>
      <c r="BM48" s="849"/>
      <c r="BN48" s="849"/>
      <c r="BO48" s="850"/>
      <c r="BP48" s="842">
        <f t="shared" ref="BP48:BP49" si="6">AV48+BD48+BH48</f>
        <v>12</v>
      </c>
      <c r="BQ48" s="843"/>
      <c r="BR48" s="843"/>
      <c r="BS48" s="844"/>
      <c r="BT48" s="917"/>
      <c r="BU48" s="918"/>
      <c r="BV48" s="919"/>
      <c r="BW48" s="255"/>
      <c r="BX48" s="252"/>
    </row>
    <row r="49" spans="2:76" s="234" customFormat="1" ht="75" customHeight="1">
      <c r="B49" s="253"/>
      <c r="C49" s="440">
        <v>30</v>
      </c>
      <c r="D49" s="857"/>
      <c r="E49" s="858"/>
      <c r="F49" s="857"/>
      <c r="G49" s="858"/>
      <c r="H49" s="441"/>
      <c r="I49" s="441"/>
      <c r="J49" s="456"/>
      <c r="K49" s="456"/>
      <c r="L49" s="443" t="s">
        <v>873</v>
      </c>
      <c r="M49" s="446"/>
      <c r="N49" s="446"/>
      <c r="O49" s="446"/>
      <c r="P49" s="446"/>
      <c r="Q49" s="446"/>
      <c r="R49" s="446"/>
      <c r="S49" s="446"/>
      <c r="T49" s="446"/>
      <c r="U49" s="446"/>
      <c r="V49" s="447"/>
      <c r="W49" s="446" t="s">
        <v>872</v>
      </c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5"/>
      <c r="AI49" s="838" t="s">
        <v>866</v>
      </c>
      <c r="AJ49" s="839"/>
      <c r="AK49" s="839"/>
      <c r="AL49" s="839"/>
      <c r="AM49" s="839"/>
      <c r="AN49" s="839"/>
      <c r="AO49" s="839"/>
      <c r="AP49" s="839"/>
      <c r="AQ49" s="839"/>
      <c r="AR49" s="840"/>
      <c r="AS49" s="841" t="s">
        <v>18</v>
      </c>
      <c r="AT49" s="841"/>
      <c r="AU49" s="841"/>
      <c r="AV49" s="842">
        <f t="shared" ref="AV49" si="7">LEN(L49)+LEN(M49)+LEN(N49)+LEN(O49)+LEN(P49)+LEN(Q49)</f>
        <v>18</v>
      </c>
      <c r="AW49" s="843"/>
      <c r="AX49" s="843"/>
      <c r="AY49" s="844"/>
      <c r="AZ49" s="845">
        <v>1</v>
      </c>
      <c r="BA49" s="846"/>
      <c r="BB49" s="846"/>
      <c r="BC49" s="847"/>
      <c r="BD49" s="842">
        <f t="shared" si="4"/>
        <v>1</v>
      </c>
      <c r="BE49" s="843"/>
      <c r="BF49" s="843"/>
      <c r="BG49" s="844"/>
      <c r="BH49" s="848">
        <f t="shared" si="5"/>
        <v>0</v>
      </c>
      <c r="BI49" s="849"/>
      <c r="BJ49" s="849"/>
      <c r="BK49" s="850"/>
      <c r="BL49" s="848"/>
      <c r="BM49" s="849"/>
      <c r="BN49" s="849"/>
      <c r="BO49" s="850"/>
      <c r="BP49" s="842">
        <f t="shared" si="6"/>
        <v>19</v>
      </c>
      <c r="BQ49" s="843"/>
      <c r="BR49" s="843"/>
      <c r="BS49" s="844"/>
      <c r="BT49" s="854"/>
      <c r="BU49" s="855"/>
      <c r="BV49" s="856"/>
      <c r="BW49" s="255"/>
      <c r="BX49" s="252"/>
    </row>
    <row r="50" spans="2:76" s="234" customFormat="1" ht="68.25" customHeight="1">
      <c r="B50" s="253"/>
      <c r="C50" s="473">
        <v>31</v>
      </c>
      <c r="D50" s="920"/>
      <c r="E50" s="921"/>
      <c r="F50" s="920"/>
      <c r="G50" s="921"/>
      <c r="H50" s="474"/>
      <c r="I50" s="474"/>
      <c r="J50" s="475"/>
      <c r="K50" s="475"/>
      <c r="L50" s="476" t="s">
        <v>868</v>
      </c>
      <c r="M50" s="471"/>
      <c r="N50" s="471"/>
      <c r="O50" s="471"/>
      <c r="P50" s="471"/>
      <c r="Q50" s="471"/>
      <c r="R50" s="471"/>
      <c r="S50" s="471"/>
      <c r="T50" s="471"/>
      <c r="U50" s="471"/>
      <c r="V50" s="472"/>
      <c r="W50" s="471" t="s">
        <v>867</v>
      </c>
      <c r="X50" s="477"/>
      <c r="Y50" s="477"/>
      <c r="Z50" s="477"/>
      <c r="AA50" s="477"/>
      <c r="AB50" s="477"/>
      <c r="AC50" s="477"/>
      <c r="AD50" s="477"/>
      <c r="AE50" s="477"/>
      <c r="AF50" s="477"/>
      <c r="AG50" s="477"/>
      <c r="AH50" s="478"/>
      <c r="AI50" s="922" t="s">
        <v>866</v>
      </c>
      <c r="AJ50" s="923"/>
      <c r="AK50" s="923"/>
      <c r="AL50" s="923"/>
      <c r="AM50" s="923"/>
      <c r="AN50" s="923"/>
      <c r="AO50" s="923"/>
      <c r="AP50" s="923"/>
      <c r="AQ50" s="923"/>
      <c r="AR50" s="924"/>
      <c r="AS50" s="925" t="s">
        <v>18</v>
      </c>
      <c r="AT50" s="925"/>
      <c r="AU50" s="925"/>
      <c r="AV50" s="926">
        <f t="shared" ref="AV50" si="8">LEN(L50)+LEN(M50)+LEN(N50)+LEN(O50)+LEN(P50)+LEN(Q50)</f>
        <v>21</v>
      </c>
      <c r="AW50" s="927"/>
      <c r="AX50" s="927"/>
      <c r="AY50" s="928"/>
      <c r="AZ50" s="929">
        <v>1</v>
      </c>
      <c r="BA50" s="930"/>
      <c r="BB50" s="930"/>
      <c r="BC50" s="931"/>
      <c r="BD50" s="926">
        <f t="shared" ref="BD50" si="9">IF(AS50="String", AZ50, IF(AS50="Number",ROUNDUP(AZ50/2,0),0))</f>
        <v>1</v>
      </c>
      <c r="BE50" s="927"/>
      <c r="BF50" s="927"/>
      <c r="BG50" s="928"/>
      <c r="BH50" s="932">
        <f t="shared" ref="BH50" si="10">IF(AS50="Number",1,IF(AS50="List",3,IF(AS50="Map", 3, IF(AS50="Boolean",1,0))))</f>
        <v>0</v>
      </c>
      <c r="BI50" s="933"/>
      <c r="BJ50" s="933"/>
      <c r="BK50" s="934"/>
      <c r="BL50" s="932"/>
      <c r="BM50" s="933"/>
      <c r="BN50" s="933"/>
      <c r="BO50" s="934"/>
      <c r="BP50" s="926">
        <f t="shared" ref="BP50" si="11">AV50+BD50+BH50</f>
        <v>22</v>
      </c>
      <c r="BQ50" s="927"/>
      <c r="BR50" s="927"/>
      <c r="BS50" s="928"/>
      <c r="BT50" s="854"/>
      <c r="BU50" s="855"/>
      <c r="BV50" s="856"/>
      <c r="BW50" s="255"/>
      <c r="BX50" s="252"/>
    </row>
    <row r="51" spans="2:76" s="234" customFormat="1" ht="48.75" customHeight="1">
      <c r="B51" s="253"/>
      <c r="C51" s="473">
        <v>32</v>
      </c>
      <c r="D51" s="920"/>
      <c r="E51" s="921"/>
      <c r="F51" s="920"/>
      <c r="G51" s="921"/>
      <c r="H51" s="474"/>
      <c r="I51" s="474"/>
      <c r="J51" s="475"/>
      <c r="K51" s="475"/>
      <c r="L51" s="476" t="s">
        <v>1264</v>
      </c>
      <c r="M51" s="471"/>
      <c r="N51" s="471"/>
      <c r="O51" s="471"/>
      <c r="P51" s="471"/>
      <c r="Q51" s="471"/>
      <c r="R51" s="471"/>
      <c r="S51" s="471"/>
      <c r="T51" s="471"/>
      <c r="U51" s="471"/>
      <c r="V51" s="472"/>
      <c r="W51" s="471" t="s">
        <v>962</v>
      </c>
      <c r="X51" s="477"/>
      <c r="Y51" s="477"/>
      <c r="Z51" s="477"/>
      <c r="AA51" s="477"/>
      <c r="AB51" s="477"/>
      <c r="AC51" s="477"/>
      <c r="AD51" s="477"/>
      <c r="AE51" s="477"/>
      <c r="AF51" s="477"/>
      <c r="AG51" s="477"/>
      <c r="AH51" s="478"/>
      <c r="AI51" s="922" t="s">
        <v>1263</v>
      </c>
      <c r="AJ51" s="923"/>
      <c r="AK51" s="923"/>
      <c r="AL51" s="923"/>
      <c r="AM51" s="923"/>
      <c r="AN51" s="923"/>
      <c r="AO51" s="923"/>
      <c r="AP51" s="923"/>
      <c r="AQ51" s="923"/>
      <c r="AR51" s="924"/>
      <c r="AS51" s="925" t="s">
        <v>18</v>
      </c>
      <c r="AT51" s="925"/>
      <c r="AU51" s="925"/>
      <c r="AV51" s="926">
        <f t="shared" ref="AV51" si="12">LEN(L51)+LEN(M51)+LEN(N51)+LEN(O51)+LEN(P51)+LEN(Q51)</f>
        <v>10</v>
      </c>
      <c r="AW51" s="927"/>
      <c r="AX51" s="927"/>
      <c r="AY51" s="928"/>
      <c r="AZ51" s="929">
        <v>1</v>
      </c>
      <c r="BA51" s="930"/>
      <c r="BB51" s="930"/>
      <c r="BC51" s="931"/>
      <c r="BD51" s="926">
        <f t="shared" ref="BD51" si="13">IF(AS51="String", AZ51, IF(AS51="Number",ROUNDUP(AZ51/2,0),0))</f>
        <v>1</v>
      </c>
      <c r="BE51" s="927"/>
      <c r="BF51" s="927"/>
      <c r="BG51" s="928"/>
      <c r="BH51" s="932">
        <f t="shared" ref="BH51" si="14">IF(AS51="Number",1,IF(AS51="List",3,IF(AS51="Map", 3, IF(AS51="Boolean",1,0))))</f>
        <v>0</v>
      </c>
      <c r="BI51" s="933"/>
      <c r="BJ51" s="933"/>
      <c r="BK51" s="934"/>
      <c r="BL51" s="932"/>
      <c r="BM51" s="933"/>
      <c r="BN51" s="933"/>
      <c r="BO51" s="934"/>
      <c r="BP51" s="926">
        <f t="shared" ref="BP51" si="15">AV51+BD51+BH51</f>
        <v>11</v>
      </c>
      <c r="BQ51" s="927"/>
      <c r="BR51" s="927"/>
      <c r="BS51" s="928"/>
      <c r="BT51" s="935"/>
      <c r="BU51" s="936"/>
      <c r="BV51" s="937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141"/>
      <c r="BM53" s="142"/>
      <c r="BN53" s="142"/>
      <c r="BO53" s="1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9"/>
      <c r="BA54" s="760"/>
      <c r="BB54" s="760"/>
      <c r="BC54" s="81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52"/>
      <c r="AT59" s="752"/>
      <c r="AU59" s="75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141"/>
      <c r="BM67" s="142"/>
      <c r="BN67" s="142"/>
      <c r="BO67" s="1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ht="12.25" customHeight="1" thickBot="1">
      <c r="A72" s="269"/>
      <c r="B72" s="270"/>
      <c r="C72" s="271"/>
      <c r="D72" s="271"/>
      <c r="E72" s="271"/>
      <c r="F72" s="271"/>
      <c r="G72" s="271"/>
      <c r="H72" s="27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  <c r="AN72" s="271"/>
      <c r="AO72" s="271"/>
      <c r="AP72" s="271"/>
      <c r="AQ72" s="271"/>
      <c r="AR72" s="271"/>
      <c r="AS72" s="271"/>
      <c r="AT72" s="271"/>
      <c r="AU72" s="271"/>
      <c r="AV72" s="271"/>
      <c r="AW72" s="271"/>
      <c r="AX72" s="271"/>
      <c r="AY72" s="271"/>
      <c r="AZ72" s="271"/>
      <c r="BA72" s="271"/>
      <c r="BB72" s="271"/>
      <c r="BC72" s="271"/>
      <c r="BD72" s="271"/>
      <c r="BE72" s="271"/>
      <c r="BF72" s="271"/>
      <c r="BG72" s="271"/>
      <c r="BH72" s="271"/>
      <c r="BI72" s="271"/>
      <c r="BJ72" s="271"/>
      <c r="BK72" s="271"/>
      <c r="BL72" s="271"/>
      <c r="BM72" s="271"/>
      <c r="BN72" s="271"/>
      <c r="BO72" s="271"/>
      <c r="BP72" s="271"/>
      <c r="BQ72" s="271"/>
      <c r="BR72" s="271"/>
      <c r="BS72" s="271"/>
      <c r="BT72" s="271"/>
      <c r="BU72" s="271"/>
      <c r="BV72" s="271"/>
      <c r="BW72" s="272"/>
      <c r="BX72" s="273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</sheetData>
  <mergeCells count="592">
    <mergeCell ref="BP71:BS71"/>
    <mergeCell ref="BT71:BV71"/>
    <mergeCell ref="AI28:AR28"/>
    <mergeCell ref="AI29:AR29"/>
    <mergeCell ref="AI31:AR31"/>
    <mergeCell ref="BL35:BO35"/>
    <mergeCell ref="BL36:BO36"/>
    <mergeCell ref="BD70:BG70"/>
    <mergeCell ref="BH70:BK70"/>
    <mergeCell ref="BP70:BS70"/>
    <mergeCell ref="AI69:AR69"/>
    <mergeCell ref="AS69:AU69"/>
    <mergeCell ref="AV69:AY69"/>
    <mergeCell ref="AZ69:BC69"/>
    <mergeCell ref="BD71:BG71"/>
    <mergeCell ref="BH71:BK71"/>
    <mergeCell ref="BD69:BG69"/>
    <mergeCell ref="BH69:BK69"/>
    <mergeCell ref="BD67:BG67"/>
    <mergeCell ref="BH67:BK67"/>
    <mergeCell ref="BP67:BS67"/>
    <mergeCell ref="BT67:BV67"/>
    <mergeCell ref="AZ66:BC66"/>
    <mergeCell ref="BD66:BG66"/>
    <mergeCell ref="D69:E69"/>
    <mergeCell ref="AS67:AU67"/>
    <mergeCell ref="AV67:AY67"/>
    <mergeCell ref="AZ67:BC67"/>
    <mergeCell ref="BT70:BV70"/>
    <mergeCell ref="BT69:BV69"/>
    <mergeCell ref="BD68:BG68"/>
    <mergeCell ref="BH68:BK68"/>
    <mergeCell ref="BP68:BS68"/>
    <mergeCell ref="BT68:BV68"/>
    <mergeCell ref="AS70:AU70"/>
    <mergeCell ref="AV70:AY70"/>
    <mergeCell ref="AZ70:BC70"/>
    <mergeCell ref="BH66:BK66"/>
    <mergeCell ref="BL66:BO66"/>
    <mergeCell ref="BT66:BV66"/>
    <mergeCell ref="D71:E71"/>
    <mergeCell ref="F71:G71"/>
    <mergeCell ref="AI71:AR71"/>
    <mergeCell ref="AS71:AU71"/>
    <mergeCell ref="AV71:AY71"/>
    <mergeCell ref="AZ71:BC71"/>
    <mergeCell ref="F69:G69"/>
    <mergeCell ref="BP66:BS66"/>
    <mergeCell ref="D68:E68"/>
    <mergeCell ref="F68:G68"/>
    <mergeCell ref="AI68:AR68"/>
    <mergeCell ref="AS68:AU68"/>
    <mergeCell ref="AV68:AY68"/>
    <mergeCell ref="AZ68:BC68"/>
    <mergeCell ref="D67:E67"/>
    <mergeCell ref="F67:G67"/>
    <mergeCell ref="AI67:AR67"/>
    <mergeCell ref="BP69:BS69"/>
    <mergeCell ref="D70:E70"/>
    <mergeCell ref="F70:G70"/>
    <mergeCell ref="AI70:AR70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BP65:BS65"/>
    <mergeCell ref="BT65:BV65"/>
    <mergeCell ref="D66:E66"/>
    <mergeCell ref="F66:G66"/>
    <mergeCell ref="AI66:AR66"/>
    <mergeCell ref="AS66:AU66"/>
    <mergeCell ref="AV66:AY66"/>
    <mergeCell ref="BD63:BG63"/>
    <mergeCell ref="BH63:BK63"/>
    <mergeCell ref="BL63:BO63"/>
    <mergeCell ref="BP63:BS63"/>
    <mergeCell ref="BT63:BV63"/>
    <mergeCell ref="AZ63:BC63"/>
    <mergeCell ref="AZ64:BC64"/>
    <mergeCell ref="BD64:BG64"/>
    <mergeCell ref="BH64:BK64"/>
    <mergeCell ref="BL64:BO64"/>
    <mergeCell ref="BP64:BS64"/>
    <mergeCell ref="BT64:BV64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BD61:BG61"/>
    <mergeCell ref="BH61:BK61"/>
    <mergeCell ref="BL61:BO61"/>
    <mergeCell ref="BP61:BS61"/>
    <mergeCell ref="BT61:BV61"/>
    <mergeCell ref="AZ61:BC61"/>
    <mergeCell ref="AZ62:BC62"/>
    <mergeCell ref="BD62:BG62"/>
    <mergeCell ref="BH62:BK62"/>
    <mergeCell ref="BL62:BO62"/>
    <mergeCell ref="BP62:BS62"/>
    <mergeCell ref="BT62:BV62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0:E60"/>
    <mergeCell ref="F60:G60"/>
    <mergeCell ref="AI60:AR60"/>
    <mergeCell ref="AS60:AU60"/>
    <mergeCell ref="AV60:AY60"/>
    <mergeCell ref="BD58:BG58"/>
    <mergeCell ref="AZ60:BC60"/>
    <mergeCell ref="BD60:BG60"/>
    <mergeCell ref="BD56:BG56"/>
    <mergeCell ref="D58:E58"/>
    <mergeCell ref="F58:G58"/>
    <mergeCell ref="AI58:AR58"/>
    <mergeCell ref="AS58:AU58"/>
    <mergeCell ref="AV58:AY58"/>
    <mergeCell ref="AZ58:BC58"/>
    <mergeCell ref="BH56:BK56"/>
    <mergeCell ref="BP56:BS56"/>
    <mergeCell ref="BT56:BV56"/>
    <mergeCell ref="D57:E57"/>
    <mergeCell ref="F57:G57"/>
    <mergeCell ref="AI57:AR57"/>
    <mergeCell ref="AS57:AU57"/>
    <mergeCell ref="AV57:AY57"/>
    <mergeCell ref="AZ57:BC57"/>
    <mergeCell ref="BT57:BV57"/>
    <mergeCell ref="BD57:BG57"/>
    <mergeCell ref="BH57:BK57"/>
    <mergeCell ref="BP57:BS57"/>
    <mergeCell ref="D56:E56"/>
    <mergeCell ref="F56:G56"/>
    <mergeCell ref="AI56:AR56"/>
    <mergeCell ref="AS56:AU56"/>
    <mergeCell ref="AV56:AY56"/>
    <mergeCell ref="AZ56:BC56"/>
    <mergeCell ref="D55:E55"/>
    <mergeCell ref="F55:G55"/>
    <mergeCell ref="AI55:AR55"/>
    <mergeCell ref="AS55:AU55"/>
    <mergeCell ref="AV55:AY55"/>
    <mergeCell ref="AZ55:BC55"/>
    <mergeCell ref="BT55:BV55"/>
    <mergeCell ref="BD55:BG55"/>
    <mergeCell ref="BH55:BK55"/>
    <mergeCell ref="BP55:BS55"/>
    <mergeCell ref="AS53:AU53"/>
    <mergeCell ref="AV53:AY53"/>
    <mergeCell ref="AZ53:BC53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BD54:BG54"/>
    <mergeCell ref="BH54:BK54"/>
    <mergeCell ref="BP54:BS54"/>
    <mergeCell ref="BT54:BV54"/>
    <mergeCell ref="BD51:BG51"/>
    <mergeCell ref="BH51:BK51"/>
    <mergeCell ref="BL51:BO51"/>
    <mergeCell ref="BP51:BS51"/>
    <mergeCell ref="BT51:BV51"/>
    <mergeCell ref="AZ51:BC51"/>
    <mergeCell ref="AZ52:BC52"/>
    <mergeCell ref="BD52:BG52"/>
    <mergeCell ref="BH52:BK52"/>
    <mergeCell ref="BL52:BO52"/>
    <mergeCell ref="BP52:BS52"/>
    <mergeCell ref="BT52:BV52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BD49:BG49"/>
    <mergeCell ref="BH49:BK49"/>
    <mergeCell ref="BL49:BO49"/>
    <mergeCell ref="BP49:BS49"/>
    <mergeCell ref="BT49:BV49"/>
    <mergeCell ref="AZ49:BC49"/>
    <mergeCell ref="AZ50:BC50"/>
    <mergeCell ref="BD50:BG50"/>
    <mergeCell ref="BH50:BK50"/>
    <mergeCell ref="BL50:BO50"/>
    <mergeCell ref="BP50:BS50"/>
    <mergeCell ref="BT50:BV50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BT48:BV48"/>
    <mergeCell ref="AZ47:BC47"/>
    <mergeCell ref="BD47:BG47"/>
    <mergeCell ref="BH47:BK47"/>
    <mergeCell ref="BP47:BS47"/>
    <mergeCell ref="BT47:BV47"/>
    <mergeCell ref="BD48:BG48"/>
    <mergeCell ref="BH48:BK48"/>
    <mergeCell ref="BL48:BO48"/>
    <mergeCell ref="BP48:BS48"/>
    <mergeCell ref="BL47:BO47"/>
    <mergeCell ref="AI48:AR48"/>
    <mergeCell ref="AS48:AU48"/>
    <mergeCell ref="AV48:AY48"/>
    <mergeCell ref="AZ46:BC46"/>
    <mergeCell ref="AZ48:BC48"/>
    <mergeCell ref="D47:E47"/>
    <mergeCell ref="F47:G47"/>
    <mergeCell ref="AI47:AR47"/>
    <mergeCell ref="AS47:AU47"/>
    <mergeCell ref="AV47:AY47"/>
    <mergeCell ref="BT45:BV45"/>
    <mergeCell ref="D46:E46"/>
    <mergeCell ref="F46:G46"/>
    <mergeCell ref="AI46:AR46"/>
    <mergeCell ref="AS46:AU46"/>
    <mergeCell ref="AV46:AY46"/>
    <mergeCell ref="BL45:BO45"/>
    <mergeCell ref="BD46:BG46"/>
    <mergeCell ref="BH46:BK46"/>
    <mergeCell ref="BT46:BV46"/>
    <mergeCell ref="BP46:BS46"/>
    <mergeCell ref="BL46:BO46"/>
    <mergeCell ref="BP44:BS44"/>
    <mergeCell ref="BH43:BK43"/>
    <mergeCell ref="BP43:BS43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D42:E42"/>
    <mergeCell ref="F42:G42"/>
    <mergeCell ref="AI42:AR42"/>
    <mergeCell ref="AS42:AU42"/>
    <mergeCell ref="AV42:AY42"/>
    <mergeCell ref="BT44:BV44"/>
    <mergeCell ref="BL43:BO43"/>
    <mergeCell ref="BL44:BO44"/>
    <mergeCell ref="D43:E43"/>
    <mergeCell ref="F43:G43"/>
    <mergeCell ref="AI43:AR43"/>
    <mergeCell ref="AS43:AU43"/>
    <mergeCell ref="AV43:AY43"/>
    <mergeCell ref="AZ43:BC43"/>
    <mergeCell ref="BD43:BG43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AZ40:BC40"/>
    <mergeCell ref="BD40:BG40"/>
    <mergeCell ref="BH40:BK40"/>
    <mergeCell ref="BL40:BO40"/>
    <mergeCell ref="BP40:BS40"/>
    <mergeCell ref="BT40:BV40"/>
    <mergeCell ref="AZ42:BC42"/>
    <mergeCell ref="BD42:BG42"/>
    <mergeCell ref="BH42:BK42"/>
    <mergeCell ref="BP42:BS42"/>
    <mergeCell ref="BT42:BV42"/>
    <mergeCell ref="BL42:BO42"/>
    <mergeCell ref="BP41:BS41"/>
    <mergeCell ref="BT41:BV41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BD39:BG39"/>
    <mergeCell ref="BH39:BK39"/>
    <mergeCell ref="BL39:BO39"/>
    <mergeCell ref="BP39:BS39"/>
    <mergeCell ref="BT39:BV39"/>
    <mergeCell ref="AZ39:BC39"/>
    <mergeCell ref="AZ38:BC38"/>
    <mergeCell ref="BD36:BG36"/>
    <mergeCell ref="D38:E38"/>
    <mergeCell ref="F38:G38"/>
    <mergeCell ref="AI38:AR38"/>
    <mergeCell ref="AS38:AU38"/>
    <mergeCell ref="AV38:AY38"/>
    <mergeCell ref="BD38:BG38"/>
    <mergeCell ref="BH38:BK38"/>
    <mergeCell ref="BH36:BK36"/>
    <mergeCell ref="BP36:BS36"/>
    <mergeCell ref="BT36:BV36"/>
    <mergeCell ref="D37:E37"/>
    <mergeCell ref="F37:G37"/>
    <mergeCell ref="AI37:AR37"/>
    <mergeCell ref="AS37:AU37"/>
    <mergeCell ref="AV37:AY37"/>
    <mergeCell ref="AZ35:BC35"/>
    <mergeCell ref="BD35:BG35"/>
    <mergeCell ref="BH35:BK35"/>
    <mergeCell ref="BP35:BS35"/>
    <mergeCell ref="BT35:BV35"/>
    <mergeCell ref="AZ37:BC37"/>
    <mergeCell ref="D36:E36"/>
    <mergeCell ref="F36:G36"/>
    <mergeCell ref="AI36:AR36"/>
    <mergeCell ref="AS36:AU36"/>
    <mergeCell ref="AV36:AY36"/>
    <mergeCell ref="AZ36:BC36"/>
    <mergeCell ref="D34:E34"/>
    <mergeCell ref="F34:G34"/>
    <mergeCell ref="AI34:AR34"/>
    <mergeCell ref="AS34:AU34"/>
    <mergeCell ref="AV34:AY34"/>
    <mergeCell ref="D35:E35"/>
    <mergeCell ref="F35:G35"/>
    <mergeCell ref="AI35:AR35"/>
    <mergeCell ref="AS35:AU35"/>
    <mergeCell ref="AV35:AY35"/>
    <mergeCell ref="BD34:BG34"/>
    <mergeCell ref="BH34:BK34"/>
    <mergeCell ref="BL34:BO34"/>
    <mergeCell ref="BP34:BS34"/>
    <mergeCell ref="BT34:BV34"/>
    <mergeCell ref="AZ34:BC34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D31:E31"/>
    <mergeCell ref="F31:G31"/>
    <mergeCell ref="AS31:AU31"/>
    <mergeCell ref="AV31:AY31"/>
    <mergeCell ref="AZ31:BC31"/>
    <mergeCell ref="BD31:BG31"/>
    <mergeCell ref="BH31:BK31"/>
    <mergeCell ref="BL31:BO31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BD29:BG29"/>
    <mergeCell ref="BT29:BV29"/>
    <mergeCell ref="D30:E30"/>
    <mergeCell ref="F30:G30"/>
    <mergeCell ref="AS30:AU30"/>
    <mergeCell ref="AV30:AY30"/>
    <mergeCell ref="AZ30:BC30"/>
    <mergeCell ref="BD30:BG30"/>
    <mergeCell ref="BH30:BK30"/>
    <mergeCell ref="BL30:BO30"/>
    <mergeCell ref="BP30:BS30"/>
    <mergeCell ref="BL26:BO26"/>
    <mergeCell ref="BP26:BS26"/>
    <mergeCell ref="BT26:BV26"/>
    <mergeCell ref="BD25:BG25"/>
    <mergeCell ref="BH25:BK25"/>
    <mergeCell ref="BL28:BO28"/>
    <mergeCell ref="BP28:BS28"/>
    <mergeCell ref="BT28:BV28"/>
    <mergeCell ref="D33:E33"/>
    <mergeCell ref="F33:G33"/>
    <mergeCell ref="AI33:AR33"/>
    <mergeCell ref="AS33:AU33"/>
    <mergeCell ref="AV33:AY33"/>
    <mergeCell ref="AZ33:BC33"/>
    <mergeCell ref="BD33:BG33"/>
    <mergeCell ref="BH29:BK29"/>
    <mergeCell ref="BL29:BO29"/>
    <mergeCell ref="BP29:BS29"/>
    <mergeCell ref="BT30:BV30"/>
    <mergeCell ref="D29:E29"/>
    <mergeCell ref="F29:G29"/>
    <mergeCell ref="AS29:AU29"/>
    <mergeCell ref="AV29:AY29"/>
    <mergeCell ref="AZ29:BC29"/>
    <mergeCell ref="BH27:BK27"/>
    <mergeCell ref="BL27:BO27"/>
    <mergeCell ref="BP27:BS27"/>
    <mergeCell ref="BT27:BV27"/>
    <mergeCell ref="BH28:BK28"/>
    <mergeCell ref="D27:E27"/>
    <mergeCell ref="F27:G27"/>
    <mergeCell ref="AS27:AU27"/>
    <mergeCell ref="AV27:AY27"/>
    <mergeCell ref="AZ27:BC27"/>
    <mergeCell ref="BD27:BG27"/>
    <mergeCell ref="D28:E28"/>
    <mergeCell ref="F28:G28"/>
    <mergeCell ref="AS28:AU28"/>
    <mergeCell ref="AV28:AY28"/>
    <mergeCell ref="AZ28:BC28"/>
    <mergeCell ref="BD28:BG28"/>
    <mergeCell ref="BL25:BO25"/>
    <mergeCell ref="BL24:BO24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P25:BS25"/>
    <mergeCell ref="BT25:BV25"/>
    <mergeCell ref="D26:E26"/>
    <mergeCell ref="F26:G26"/>
    <mergeCell ref="AI26:AR26"/>
    <mergeCell ref="AS26:AU26"/>
    <mergeCell ref="AV26:AY26"/>
    <mergeCell ref="BH24:BK24"/>
    <mergeCell ref="AZ26:BC26"/>
    <mergeCell ref="BD26:BG26"/>
    <mergeCell ref="BH26:BK26"/>
    <mergeCell ref="D23:E23"/>
    <mergeCell ref="F23:G23"/>
    <mergeCell ref="AS23:AU23"/>
    <mergeCell ref="AV23:AY23"/>
    <mergeCell ref="AZ23:BC23"/>
    <mergeCell ref="BD24:BG24"/>
    <mergeCell ref="BT23:BV23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D24:E24"/>
    <mergeCell ref="F24:G24"/>
    <mergeCell ref="AI24:AR24"/>
    <mergeCell ref="AS24:AU24"/>
    <mergeCell ref="AV24:AY24"/>
    <mergeCell ref="AZ24:BC24"/>
    <mergeCell ref="BT21:BV21"/>
    <mergeCell ref="AS22:AU22"/>
    <mergeCell ref="AV22:AY22"/>
    <mergeCell ref="AZ22:BC22"/>
    <mergeCell ref="BD22:BG22"/>
    <mergeCell ref="BH22:BK22"/>
    <mergeCell ref="BL22:BO22"/>
    <mergeCell ref="BT22:BV22"/>
    <mergeCell ref="AI22:AR22"/>
    <mergeCell ref="BT18:BV19"/>
    <mergeCell ref="AV19:AY19"/>
    <mergeCell ref="AZ19:BC19"/>
    <mergeCell ref="BD19:BG19"/>
    <mergeCell ref="BH19:BK19"/>
    <mergeCell ref="BL19:BO19"/>
    <mergeCell ref="BP19:BS19"/>
    <mergeCell ref="BP21:BS21"/>
    <mergeCell ref="AV18:BS18"/>
    <mergeCell ref="BT20:BV20"/>
    <mergeCell ref="BD23:BG23"/>
    <mergeCell ref="BH23:BK23"/>
    <mergeCell ref="BL23:BO23"/>
    <mergeCell ref="BP23:BS23"/>
    <mergeCell ref="BP22:BS22"/>
    <mergeCell ref="BL20:BO20"/>
    <mergeCell ref="BP20:BS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D21:BG21"/>
    <mergeCell ref="BH21:BK21"/>
    <mergeCell ref="BL21:BO21"/>
    <mergeCell ref="W18:AH19"/>
    <mergeCell ref="AI18:AR19"/>
    <mergeCell ref="AS18:AU19"/>
    <mergeCell ref="D21:E21"/>
    <mergeCell ref="F21:G21"/>
    <mergeCell ref="AI21:AR21"/>
    <mergeCell ref="AS21:AU21"/>
    <mergeCell ref="AV21:AY21"/>
    <mergeCell ref="AZ21:BC21"/>
    <mergeCell ref="AB2:AK2"/>
    <mergeCell ref="N3:T3"/>
    <mergeCell ref="U3:AA3"/>
    <mergeCell ref="AB3:AK3"/>
    <mergeCell ref="N4:T4"/>
    <mergeCell ref="U4:AA4"/>
    <mergeCell ref="AB4:AK4"/>
    <mergeCell ref="C13:H13"/>
    <mergeCell ref="I13:P13"/>
    <mergeCell ref="Q13:U13"/>
    <mergeCell ref="B2:M5"/>
    <mergeCell ref="N2:T2"/>
    <mergeCell ref="U2:AA2"/>
    <mergeCell ref="N5:T5"/>
    <mergeCell ref="U5:AA5"/>
    <mergeCell ref="AB5:AK5"/>
    <mergeCell ref="Q12:U12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8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ACT_REQUEST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905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901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SUM(BP20:BS72)</f>
        <v>294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876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875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" t="s">
        <v>874</v>
      </c>
      <c r="AJ20" s="26"/>
      <c r="AK20" s="26"/>
      <c r="AL20" s="26"/>
      <c r="AM20" s="26"/>
      <c r="AN20" s="26"/>
      <c r="AO20" s="26"/>
      <c r="AP20" s="26"/>
      <c r="AQ20" s="26"/>
      <c r="AR20" s="27"/>
      <c r="AS20" s="752" t="s">
        <v>856</v>
      </c>
      <c r="AT20" s="752"/>
      <c r="AU20" s="752"/>
      <c r="AV20" s="741">
        <f t="shared" ref="AV20:AV26" si="0"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 t="shared" ref="BD20:BD26" si="1">IF(AS20="String", AZ20, IF(AS20="Number",ROUNDUP(AZ20/2,0),0))</f>
        <v>36</v>
      </c>
      <c r="BE20" s="742"/>
      <c r="BF20" s="742"/>
      <c r="BG20" s="743"/>
      <c r="BH20" s="753">
        <f t="shared" ref="BH20:BH26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46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77.25" customHeight="1">
      <c r="B21" s="253"/>
      <c r="C21" s="259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873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872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64" t="s">
        <v>866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52" t="s">
        <v>856</v>
      </c>
      <c r="AT21" s="752"/>
      <c r="AU21" s="752"/>
      <c r="AV21" s="741">
        <f t="shared" si="0"/>
        <v>18</v>
      </c>
      <c r="AW21" s="742"/>
      <c r="AX21" s="742"/>
      <c r="AY21" s="743"/>
      <c r="AZ21" s="756">
        <v>1</v>
      </c>
      <c r="BA21" s="757"/>
      <c r="BB21" s="757"/>
      <c r="BC21" s="758"/>
      <c r="BD21" s="741">
        <f t="shared" si="1"/>
        <v>1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SUM(AV21:BK21)+BL21*SUM(BP22:BS24)</f>
        <v>20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61.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871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870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64" t="s">
        <v>869</v>
      </c>
      <c r="AJ22" s="765"/>
      <c r="AK22" s="765"/>
      <c r="AL22" s="765"/>
      <c r="AM22" s="765"/>
      <c r="AN22" s="765"/>
      <c r="AO22" s="765"/>
      <c r="AP22" s="765"/>
      <c r="AQ22" s="765"/>
      <c r="AR22" s="766"/>
      <c r="AS22" s="752" t="s">
        <v>856</v>
      </c>
      <c r="AT22" s="752"/>
      <c r="AU22" s="752"/>
      <c r="AV22" s="741">
        <f t="shared" si="0"/>
        <v>21</v>
      </c>
      <c r="AW22" s="742"/>
      <c r="AX22" s="742"/>
      <c r="AY22" s="743"/>
      <c r="AZ22" s="756">
        <v>1</v>
      </c>
      <c r="BA22" s="757"/>
      <c r="BB22" s="757"/>
      <c r="BC22" s="758"/>
      <c r="BD22" s="741">
        <f t="shared" si="1"/>
        <v>1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22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68.25" customHeight="1">
      <c r="B23" s="253"/>
      <c r="C23" s="259">
        <v>4</v>
      </c>
      <c r="D23" s="747"/>
      <c r="E23" s="748"/>
      <c r="F23" s="747"/>
      <c r="G23" s="748"/>
      <c r="H23" s="261"/>
      <c r="I23" s="261"/>
      <c r="J23" s="262"/>
      <c r="K23" s="262"/>
      <c r="L23" s="263" t="s">
        <v>868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63" t="s">
        <v>867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64" t="s">
        <v>866</v>
      </c>
      <c r="AJ23" s="765"/>
      <c r="AK23" s="765"/>
      <c r="AL23" s="765"/>
      <c r="AM23" s="765"/>
      <c r="AN23" s="765"/>
      <c r="AO23" s="765"/>
      <c r="AP23" s="765"/>
      <c r="AQ23" s="765"/>
      <c r="AR23" s="766"/>
      <c r="AS23" s="752" t="s">
        <v>856</v>
      </c>
      <c r="AT23" s="752"/>
      <c r="AU23" s="752"/>
      <c r="AV23" s="741">
        <f t="shared" si="0"/>
        <v>21</v>
      </c>
      <c r="AW23" s="742"/>
      <c r="AX23" s="742"/>
      <c r="AY23" s="743"/>
      <c r="AZ23" s="756">
        <v>1</v>
      </c>
      <c r="BA23" s="757"/>
      <c r="BB23" s="757"/>
      <c r="BC23" s="758"/>
      <c r="BD23" s="741">
        <f t="shared" si="1"/>
        <v>1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22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63" t="s">
        <v>865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63" t="s">
        <v>864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15" t="s">
        <v>863</v>
      </c>
      <c r="AJ24" s="816"/>
      <c r="AK24" s="816"/>
      <c r="AL24" s="816"/>
      <c r="AM24" s="816"/>
      <c r="AN24" s="816"/>
      <c r="AO24" s="816"/>
      <c r="AP24" s="816"/>
      <c r="AQ24" s="816"/>
      <c r="AR24" s="817"/>
      <c r="AS24" s="752" t="s">
        <v>856</v>
      </c>
      <c r="AT24" s="752"/>
      <c r="AU24" s="752"/>
      <c r="AV24" s="741">
        <f t="shared" si="0"/>
        <v>24</v>
      </c>
      <c r="AW24" s="742"/>
      <c r="AX24" s="742"/>
      <c r="AY24" s="743"/>
      <c r="AZ24" s="741">
        <v>100</v>
      </c>
      <c r="BA24" s="742"/>
      <c r="BB24" s="742"/>
      <c r="BC24" s="743"/>
      <c r="BD24" s="741">
        <f t="shared" si="1"/>
        <v>100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>AV24+BD24+BH24</f>
        <v>124</v>
      </c>
      <c r="BQ24" s="742"/>
      <c r="BR24" s="742"/>
      <c r="BS24" s="743"/>
      <c r="BT24" s="773"/>
      <c r="BU24" s="774"/>
      <c r="BV24" s="775"/>
      <c r="BW24" s="255"/>
      <c r="BX24" s="252"/>
    </row>
    <row r="25" spans="2:76" s="234" customFormat="1" ht="27" customHeight="1">
      <c r="B25" s="253"/>
      <c r="C25" s="259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862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 t="s">
        <v>861</v>
      </c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9"/>
      <c r="AI25" s="815" t="s">
        <v>860</v>
      </c>
      <c r="AJ25" s="816"/>
      <c r="AK25" s="816"/>
      <c r="AL25" s="816"/>
      <c r="AM25" s="816"/>
      <c r="AN25" s="816"/>
      <c r="AO25" s="816"/>
      <c r="AP25" s="816"/>
      <c r="AQ25" s="816"/>
      <c r="AR25" s="817"/>
      <c r="AS25" s="752" t="s">
        <v>856</v>
      </c>
      <c r="AT25" s="752"/>
      <c r="AU25" s="752"/>
      <c r="AV25" s="741">
        <f t="shared" si="0"/>
        <v>10</v>
      </c>
      <c r="AW25" s="742"/>
      <c r="AX25" s="742"/>
      <c r="AY25" s="743"/>
      <c r="AZ25" s="756">
        <v>20</v>
      </c>
      <c r="BA25" s="757"/>
      <c r="BB25" s="757"/>
      <c r="BC25" s="758"/>
      <c r="BD25" s="741">
        <f t="shared" si="1"/>
        <v>20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>AV25+BD25+BH25</f>
        <v>30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7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 t="s">
        <v>859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 t="s">
        <v>858</v>
      </c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9"/>
      <c r="AI26" s="815" t="s">
        <v>857</v>
      </c>
      <c r="AJ26" s="816"/>
      <c r="AK26" s="816"/>
      <c r="AL26" s="816"/>
      <c r="AM26" s="816"/>
      <c r="AN26" s="816"/>
      <c r="AO26" s="816"/>
      <c r="AP26" s="816"/>
      <c r="AQ26" s="816"/>
      <c r="AR26" s="817"/>
      <c r="AS26" s="752" t="s">
        <v>856</v>
      </c>
      <c r="AT26" s="752"/>
      <c r="AU26" s="752"/>
      <c r="AV26" s="741">
        <f t="shared" si="0"/>
        <v>10</v>
      </c>
      <c r="AW26" s="742"/>
      <c r="AX26" s="742"/>
      <c r="AY26" s="743"/>
      <c r="AZ26" s="756">
        <v>20</v>
      </c>
      <c r="BA26" s="757"/>
      <c r="BB26" s="757"/>
      <c r="BC26" s="758"/>
      <c r="BD26" s="741">
        <f t="shared" si="1"/>
        <v>20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753"/>
      <c r="BM26" s="754"/>
      <c r="BN26" s="754"/>
      <c r="BO26" s="755"/>
      <c r="BP26" s="741">
        <f>AV26+BD26+BH26</f>
        <v>30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41"/>
      <c r="BM68" s="142"/>
      <c r="BN68" s="142"/>
      <c r="BO68" s="1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s="234" customFormat="1" ht="12" customHeight="1">
      <c r="B72" s="244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0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9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ht="12.25" customHeight="1" thickBot="1">
      <c r="A73" s="269"/>
      <c r="B73" s="270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1"/>
      <c r="BD73" s="271"/>
      <c r="BE73" s="271"/>
      <c r="BF73" s="271"/>
      <c r="BG73" s="271"/>
      <c r="BH73" s="271"/>
      <c r="BI73" s="271"/>
      <c r="BJ73" s="271"/>
      <c r="BK73" s="271"/>
      <c r="BL73" s="271"/>
      <c r="BM73" s="271"/>
      <c r="BN73" s="271"/>
      <c r="BO73" s="271"/>
      <c r="BP73" s="271"/>
      <c r="BQ73" s="271"/>
      <c r="BR73" s="271"/>
      <c r="BS73" s="271"/>
      <c r="BT73" s="271"/>
      <c r="BU73" s="271"/>
      <c r="BV73" s="271"/>
      <c r="BW73" s="272"/>
      <c r="BX73" s="273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</sheetData>
  <mergeCells count="596">
    <mergeCell ref="D70:E70"/>
    <mergeCell ref="F70:G70"/>
    <mergeCell ref="AI70:AR70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BD71:BG71"/>
    <mergeCell ref="BH71:BK71"/>
    <mergeCell ref="BP71:BS71"/>
    <mergeCell ref="BT71:BV71"/>
    <mergeCell ref="D71:E71"/>
    <mergeCell ref="F71:G71"/>
    <mergeCell ref="AI71:AR71"/>
    <mergeCell ref="AS71:AU71"/>
    <mergeCell ref="AV71:AY71"/>
    <mergeCell ref="AZ71:BC71"/>
    <mergeCell ref="BT69:BV69"/>
    <mergeCell ref="AS70:AU70"/>
    <mergeCell ref="AV70:AY70"/>
    <mergeCell ref="AZ70:BC70"/>
    <mergeCell ref="BD70:BG70"/>
    <mergeCell ref="BH70:BK70"/>
    <mergeCell ref="BP70:BS70"/>
    <mergeCell ref="BT70:BV70"/>
    <mergeCell ref="AS68:AU68"/>
    <mergeCell ref="AV68:AY68"/>
    <mergeCell ref="AZ68:BC68"/>
    <mergeCell ref="BD69:BG69"/>
    <mergeCell ref="BH69:BK69"/>
    <mergeCell ref="BP69:BS69"/>
    <mergeCell ref="BD68:BG68"/>
    <mergeCell ref="BH68:BK68"/>
    <mergeCell ref="BP68:BS68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BD66:BG66"/>
    <mergeCell ref="BH66:BK66"/>
    <mergeCell ref="BL66:BO66"/>
    <mergeCell ref="BP66:BS66"/>
    <mergeCell ref="BT66:BV66"/>
    <mergeCell ref="AZ66:BC66"/>
    <mergeCell ref="AZ67:BC67"/>
    <mergeCell ref="BD67:BG67"/>
    <mergeCell ref="BH67:BK67"/>
    <mergeCell ref="BL67:BO67"/>
    <mergeCell ref="BP67:BS67"/>
    <mergeCell ref="BT67:BV67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BD64:BG64"/>
    <mergeCell ref="BH64:BK64"/>
    <mergeCell ref="BL64:BO64"/>
    <mergeCell ref="BP64:BS64"/>
    <mergeCell ref="BT64:BV64"/>
    <mergeCell ref="AZ64:BC64"/>
    <mergeCell ref="AZ65:BC65"/>
    <mergeCell ref="BD65:BG65"/>
    <mergeCell ref="BH65:BK65"/>
    <mergeCell ref="BL65:BO65"/>
    <mergeCell ref="BP65:BS65"/>
    <mergeCell ref="BT65:BV65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2:BG62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V60:AY60"/>
    <mergeCell ref="AZ60:BC60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AZ61:BC61"/>
    <mergeCell ref="BD61:BG61"/>
    <mergeCell ref="BD58:BG58"/>
    <mergeCell ref="BH59:BK59"/>
    <mergeCell ref="BP59:BS59"/>
    <mergeCell ref="BT59:BV59"/>
    <mergeCell ref="D60:E60"/>
    <mergeCell ref="F60:G60"/>
    <mergeCell ref="AI60:AR60"/>
    <mergeCell ref="AS60:AU60"/>
    <mergeCell ref="D58:E58"/>
    <mergeCell ref="F58:G58"/>
    <mergeCell ref="AI58:AR58"/>
    <mergeCell ref="AS58:AU58"/>
    <mergeCell ref="AV58:AY58"/>
    <mergeCell ref="AZ58:BC58"/>
    <mergeCell ref="AZ57:BC57"/>
    <mergeCell ref="BD57:BG57"/>
    <mergeCell ref="BH57:BK57"/>
    <mergeCell ref="BH58:BK58"/>
    <mergeCell ref="BT57:BV57"/>
    <mergeCell ref="D56:E56"/>
    <mergeCell ref="F56:G56"/>
    <mergeCell ref="AI56:AR56"/>
    <mergeCell ref="AS56:AU56"/>
    <mergeCell ref="AV56:AY56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6:BC56"/>
    <mergeCell ref="BD56:BG56"/>
    <mergeCell ref="BH56:BK56"/>
    <mergeCell ref="BP56:BS56"/>
    <mergeCell ref="BP57:BS57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BD52:BG52"/>
    <mergeCell ref="BH52:BK52"/>
    <mergeCell ref="BL52:BO52"/>
    <mergeCell ref="BP52:BS52"/>
    <mergeCell ref="BT52:BV52"/>
    <mergeCell ref="AZ52:BC52"/>
    <mergeCell ref="AZ53:BC53"/>
    <mergeCell ref="BD53:BG53"/>
    <mergeCell ref="BH53:BK53"/>
    <mergeCell ref="BL53:BO53"/>
    <mergeCell ref="BP53:BS53"/>
    <mergeCell ref="BT53:BV53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BD50:BG50"/>
    <mergeCell ref="BH50:BK50"/>
    <mergeCell ref="BL50:BO50"/>
    <mergeCell ref="BP50:BS50"/>
    <mergeCell ref="BT50:BV50"/>
    <mergeCell ref="AZ50:BC50"/>
    <mergeCell ref="AZ51:BC51"/>
    <mergeCell ref="BD51:BG51"/>
    <mergeCell ref="BH51:BK51"/>
    <mergeCell ref="BL51:BO51"/>
    <mergeCell ref="BP51:BS51"/>
    <mergeCell ref="BT51:BV51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T49:BV49"/>
    <mergeCell ref="AZ48:BC48"/>
    <mergeCell ref="BD48:BG48"/>
    <mergeCell ref="BH48:BK48"/>
    <mergeCell ref="BP48:BS48"/>
    <mergeCell ref="BT48:BV48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D46:E46"/>
    <mergeCell ref="F46:G46"/>
    <mergeCell ref="AI46:AR46"/>
    <mergeCell ref="AS46:AU46"/>
    <mergeCell ref="AV46:AY46"/>
    <mergeCell ref="AV47:AY47"/>
    <mergeCell ref="BD46:BG46"/>
    <mergeCell ref="BH46:BK46"/>
    <mergeCell ref="BP46:BS46"/>
    <mergeCell ref="BT46:BV46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D45:E45"/>
    <mergeCell ref="F45:G45"/>
    <mergeCell ref="AI45:AR45"/>
    <mergeCell ref="AS45:AU45"/>
    <mergeCell ref="AV45:AY45"/>
    <mergeCell ref="AZ45:BC45"/>
    <mergeCell ref="AZ46:BC46"/>
    <mergeCell ref="AZ43:BC43"/>
    <mergeCell ref="BD43:BG43"/>
    <mergeCell ref="BH43:BK43"/>
    <mergeCell ref="BP43:BS43"/>
    <mergeCell ref="BT43:BV43"/>
    <mergeCell ref="BT44:BV44"/>
    <mergeCell ref="BD44:BG44"/>
    <mergeCell ref="BH44:BK44"/>
    <mergeCell ref="BP44:BS44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BT36:BV36"/>
    <mergeCell ref="D39:E39"/>
    <mergeCell ref="F39:G39"/>
    <mergeCell ref="AI39:AR39"/>
    <mergeCell ref="AS39:AU39"/>
    <mergeCell ref="AV39:AY39"/>
    <mergeCell ref="AZ39:BC39"/>
    <mergeCell ref="BD37:BG37"/>
    <mergeCell ref="BH37:BK37"/>
    <mergeCell ref="BP37:BS37"/>
    <mergeCell ref="BT39:BV39"/>
    <mergeCell ref="BD38:BG38"/>
    <mergeCell ref="BH38:BK38"/>
    <mergeCell ref="BL38:BO38"/>
    <mergeCell ref="BP38:BS38"/>
    <mergeCell ref="BT38:BV38"/>
    <mergeCell ref="AZ38:BC38"/>
    <mergeCell ref="D37:E37"/>
    <mergeCell ref="F37:G37"/>
    <mergeCell ref="AI37:AR37"/>
    <mergeCell ref="AS37:AU37"/>
    <mergeCell ref="AV37:AY37"/>
    <mergeCell ref="AZ37:BC37"/>
    <mergeCell ref="BD39:BG39"/>
    <mergeCell ref="BD34:BG34"/>
    <mergeCell ref="BH34:BK34"/>
    <mergeCell ref="BL34:BO34"/>
    <mergeCell ref="BP34:BS34"/>
    <mergeCell ref="BT34:BV34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D35:BG35"/>
    <mergeCell ref="BH35:BK35"/>
    <mergeCell ref="BP35:BS35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BD33:BG33"/>
    <mergeCell ref="BH33:BK33"/>
    <mergeCell ref="BL33:BO33"/>
    <mergeCell ref="BP33:BS33"/>
    <mergeCell ref="BT33:BV33"/>
    <mergeCell ref="AZ33:BC33"/>
    <mergeCell ref="AZ34:BC34"/>
    <mergeCell ref="BP29:BS29"/>
    <mergeCell ref="D30:E30"/>
    <mergeCell ref="F30:G30"/>
    <mergeCell ref="AS30:AU30"/>
    <mergeCell ref="AV30:AY30"/>
    <mergeCell ref="AZ30:BC30"/>
    <mergeCell ref="BD30:BG30"/>
    <mergeCell ref="BH30:BK30"/>
    <mergeCell ref="BL30:BO30"/>
    <mergeCell ref="BP30:BS30"/>
    <mergeCell ref="BP28:BS28"/>
    <mergeCell ref="BT30:BV30"/>
    <mergeCell ref="D31:E31"/>
    <mergeCell ref="F31:G31"/>
    <mergeCell ref="AI31:AR31"/>
    <mergeCell ref="AS31:AU31"/>
    <mergeCell ref="AV31:AY31"/>
    <mergeCell ref="AZ31:BC31"/>
    <mergeCell ref="BT29:BV29"/>
    <mergeCell ref="D28:E28"/>
    <mergeCell ref="F28:G28"/>
    <mergeCell ref="AS28:AU28"/>
    <mergeCell ref="AV28:AY28"/>
    <mergeCell ref="AZ28:BC28"/>
    <mergeCell ref="BD28:BG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D32:E32"/>
    <mergeCell ref="F32:G32"/>
    <mergeCell ref="AI32:AR32"/>
    <mergeCell ref="AS32:AU32"/>
    <mergeCell ref="AV32:AY32"/>
    <mergeCell ref="AZ32:BC32"/>
    <mergeCell ref="BD32:BG32"/>
    <mergeCell ref="BH28:BK28"/>
    <mergeCell ref="BL28:BO28"/>
    <mergeCell ref="BH32:BK32"/>
    <mergeCell ref="BL32:BO32"/>
    <mergeCell ref="BH26:BK26"/>
    <mergeCell ref="BL26:BO26"/>
    <mergeCell ref="BP26:BS26"/>
    <mergeCell ref="BT26:BV26"/>
    <mergeCell ref="BH27:BK27"/>
    <mergeCell ref="D26:E26"/>
    <mergeCell ref="F26:G26"/>
    <mergeCell ref="AS26:AU26"/>
    <mergeCell ref="AV26:AY26"/>
    <mergeCell ref="AZ26:BC26"/>
    <mergeCell ref="BD26:BG26"/>
    <mergeCell ref="AI26:AR26"/>
    <mergeCell ref="D27:E27"/>
    <mergeCell ref="F27:G27"/>
    <mergeCell ref="AS27:AU27"/>
    <mergeCell ref="AV27:AY27"/>
    <mergeCell ref="AZ27:BC27"/>
    <mergeCell ref="BD27:BG27"/>
    <mergeCell ref="BL27:BO27"/>
    <mergeCell ref="BP27:BS27"/>
    <mergeCell ref="BT27:BV27"/>
    <mergeCell ref="AV22:AY22"/>
    <mergeCell ref="AZ22:BC22"/>
    <mergeCell ref="BD22:BG22"/>
    <mergeCell ref="BT25:BV25"/>
    <mergeCell ref="BD24:BG24"/>
    <mergeCell ref="BH24:BK24"/>
    <mergeCell ref="BL24:BO24"/>
    <mergeCell ref="BP23:BS23"/>
    <mergeCell ref="BT23:BV23"/>
    <mergeCell ref="AV24:AY24"/>
    <mergeCell ref="AZ24:BC24"/>
    <mergeCell ref="BP24:BS24"/>
    <mergeCell ref="BT24:BV24"/>
    <mergeCell ref="BD25:BG25"/>
    <mergeCell ref="BH25:BK25"/>
    <mergeCell ref="BL25:BO25"/>
    <mergeCell ref="BP25:BS25"/>
    <mergeCell ref="BP22:BS22"/>
    <mergeCell ref="BT22:BV22"/>
    <mergeCell ref="D25:E25"/>
    <mergeCell ref="F25:G25"/>
    <mergeCell ref="AI25:AR25"/>
    <mergeCell ref="AS25:AU25"/>
    <mergeCell ref="AV25:AY25"/>
    <mergeCell ref="BH23:BK23"/>
    <mergeCell ref="BL23:BO23"/>
    <mergeCell ref="AZ25:BC25"/>
    <mergeCell ref="AZ23:BC23"/>
    <mergeCell ref="BD23:BG23"/>
    <mergeCell ref="D24:E24"/>
    <mergeCell ref="F24:G24"/>
    <mergeCell ref="AI24:AR24"/>
    <mergeCell ref="D23:E23"/>
    <mergeCell ref="F23:G23"/>
    <mergeCell ref="AI23:AR23"/>
    <mergeCell ref="AS23:AU23"/>
    <mergeCell ref="AV23:AY23"/>
    <mergeCell ref="AS24:AU24"/>
    <mergeCell ref="BL21:BO21"/>
    <mergeCell ref="BP21:BS21"/>
    <mergeCell ref="BT21:BV21"/>
    <mergeCell ref="BH22:BK22"/>
    <mergeCell ref="BL22:BO22"/>
    <mergeCell ref="D22:E22"/>
    <mergeCell ref="F22:G22"/>
    <mergeCell ref="AI22:AR22"/>
    <mergeCell ref="BT20:BV20"/>
    <mergeCell ref="D21:E21"/>
    <mergeCell ref="F21:G21"/>
    <mergeCell ref="AI21:AR21"/>
    <mergeCell ref="AS21:AU21"/>
    <mergeCell ref="AV21:AY21"/>
    <mergeCell ref="D20:E20"/>
    <mergeCell ref="F20:G20"/>
    <mergeCell ref="AS20:AU20"/>
    <mergeCell ref="AV20:AY20"/>
    <mergeCell ref="AZ20:BC20"/>
    <mergeCell ref="BD20:BG20"/>
    <mergeCell ref="AZ21:BC21"/>
    <mergeCell ref="BD21:BG21"/>
    <mergeCell ref="BH21:BK21"/>
    <mergeCell ref="AS22:AU22"/>
    <mergeCell ref="BT18:BV19"/>
    <mergeCell ref="BD19:BG19"/>
    <mergeCell ref="BH19:BK19"/>
    <mergeCell ref="BL19:BO19"/>
    <mergeCell ref="BP19:BS19"/>
    <mergeCell ref="BH20:BK20"/>
    <mergeCell ref="BL20:BO20"/>
    <mergeCell ref="BP20:BS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AV19:AY19"/>
    <mergeCell ref="AZ19:BC19"/>
    <mergeCell ref="W18:AH19"/>
    <mergeCell ref="AI18:AR19"/>
    <mergeCell ref="AS18:AU19"/>
    <mergeCell ref="AV18:BS18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8"/>
  <sheetViews>
    <sheetView showGridLines="0" view="pageBreakPreview" zoomScale="85" zoomScaleNormal="100" zoomScaleSheetLayoutView="85" workbookViewId="0">
      <selection activeCell="L27" sqref="L27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ACT_SIM_PACKAGE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995</v>
      </c>
      <c r="D12" s="172"/>
      <c r="E12" s="172"/>
      <c r="F12" s="172"/>
      <c r="G12" s="172"/>
      <c r="H12" s="173"/>
      <c r="I12" s="166" t="s">
        <v>994</v>
      </c>
      <c r="J12" s="167"/>
      <c r="K12" s="167"/>
      <c r="L12" s="167"/>
      <c r="M12" s="167"/>
      <c r="N12" s="167"/>
      <c r="O12" s="167"/>
      <c r="P12" s="168"/>
      <c r="Q12" s="830" t="s">
        <v>993</v>
      </c>
      <c r="R12" s="831"/>
      <c r="S12" s="831"/>
      <c r="T12" s="831"/>
      <c r="U12" s="832"/>
      <c r="V12" s="131" t="s">
        <v>992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991</v>
      </c>
      <c r="D13" s="831"/>
      <c r="E13" s="831"/>
      <c r="F13" s="831"/>
      <c r="G13" s="831"/>
      <c r="H13" s="832"/>
      <c r="I13" s="833" t="s">
        <v>990</v>
      </c>
      <c r="J13" s="834"/>
      <c r="K13" s="834"/>
      <c r="L13" s="834"/>
      <c r="M13" s="834"/>
      <c r="N13" s="834"/>
      <c r="O13" s="834"/>
      <c r="P13" s="835"/>
      <c r="Q13" s="830" t="s">
        <v>989</v>
      </c>
      <c r="R13" s="831"/>
      <c r="S13" s="831"/>
      <c r="T13" s="831"/>
      <c r="U13" s="832"/>
      <c r="V13" s="176" t="s">
        <v>988</v>
      </c>
      <c r="W13" s="132" t="s">
        <v>987</v>
      </c>
      <c r="X13" s="132"/>
      <c r="Y13" s="176" t="s">
        <v>986</v>
      </c>
      <c r="Z13" s="132" t="s">
        <v>985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984</v>
      </c>
      <c r="D14" s="831"/>
      <c r="E14" s="831"/>
      <c r="F14" s="831"/>
      <c r="G14" s="831"/>
      <c r="H14" s="832"/>
      <c r="I14" s="792">
        <f>SUM(BP20:BS72)</f>
        <v>160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983</v>
      </c>
      <c r="D18" s="799" t="s">
        <v>982</v>
      </c>
      <c r="E18" s="800"/>
      <c r="F18" s="799" t="s">
        <v>981</v>
      </c>
      <c r="G18" s="803"/>
      <c r="H18" s="785" t="s">
        <v>980</v>
      </c>
      <c r="I18" s="785"/>
      <c r="J18" s="785"/>
      <c r="K18" s="785"/>
      <c r="L18" s="785" t="s">
        <v>979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978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977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976</v>
      </c>
      <c r="AT18" s="785"/>
      <c r="AU18" s="785"/>
      <c r="AV18" s="809" t="s">
        <v>975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974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973</v>
      </c>
      <c r="I19" s="218" t="s">
        <v>972</v>
      </c>
      <c r="J19" s="218" t="s">
        <v>971</v>
      </c>
      <c r="K19" s="218" t="s">
        <v>970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969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968</v>
      </c>
      <c r="BI19" s="787"/>
      <c r="BJ19" s="787"/>
      <c r="BK19" s="788"/>
      <c r="BL19" s="786" t="s">
        <v>967</v>
      </c>
      <c r="BM19" s="787"/>
      <c r="BN19" s="787"/>
      <c r="BO19" s="788"/>
      <c r="BP19" s="786" t="s">
        <v>966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965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965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" t="s">
        <v>965</v>
      </c>
      <c r="AJ20" s="26"/>
      <c r="AK20" s="26"/>
      <c r="AL20" s="26"/>
      <c r="AM20" s="26"/>
      <c r="AN20" s="26"/>
      <c r="AO20" s="26"/>
      <c r="AP20" s="26"/>
      <c r="AQ20" s="26"/>
      <c r="AR20" s="27"/>
      <c r="AS20" s="752" t="s">
        <v>950</v>
      </c>
      <c r="AT20" s="752"/>
      <c r="AU20" s="752"/>
      <c r="AV20" s="741">
        <f t="shared" ref="AV20:AV27" si="0">LEN(L20)+LEN(M20)+LEN(N20)+LEN(O20)+LEN(P20)+LEN(Q20)</f>
        <v>3</v>
      </c>
      <c r="AW20" s="742"/>
      <c r="AX20" s="742"/>
      <c r="AY20" s="743"/>
      <c r="AZ20" s="756">
        <v>17</v>
      </c>
      <c r="BA20" s="757"/>
      <c r="BB20" s="757"/>
      <c r="BC20" s="758"/>
      <c r="BD20" s="741">
        <f t="shared" ref="BD20:BD27" si="1">IF(AS20="String", AZ20, IF(AS20="Number",ROUNDUP(AZ20/2,0),0))</f>
        <v>17</v>
      </c>
      <c r="BE20" s="742"/>
      <c r="BF20" s="742"/>
      <c r="BG20" s="743"/>
      <c r="BH20" s="753">
        <f t="shared" ref="BH20:BH27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62.25" customHeight="1">
      <c r="B21" s="253"/>
      <c r="C21" s="259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964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964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64" t="s">
        <v>963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52" t="s">
        <v>950</v>
      </c>
      <c r="AT21" s="752"/>
      <c r="AU21" s="752"/>
      <c r="AV21" s="741">
        <f t="shared" si="0"/>
        <v>9</v>
      </c>
      <c r="AW21" s="742"/>
      <c r="AX21" s="742"/>
      <c r="AY21" s="743"/>
      <c r="AZ21" s="756">
        <v>11</v>
      </c>
      <c r="BA21" s="757"/>
      <c r="BB21" s="757"/>
      <c r="BC21" s="758"/>
      <c r="BD21" s="741">
        <f t="shared" si="1"/>
        <v>11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SUM(AV21:BK21)+BL21*SUM(BP22:BS24)</f>
        <v>31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36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 t="s">
        <v>962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962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64" t="s">
        <v>961</v>
      </c>
      <c r="AJ22" s="765"/>
      <c r="AK22" s="765"/>
      <c r="AL22" s="765"/>
      <c r="AM22" s="765"/>
      <c r="AN22" s="765"/>
      <c r="AO22" s="765"/>
      <c r="AP22" s="765"/>
      <c r="AQ22" s="765"/>
      <c r="AR22" s="766"/>
      <c r="AS22" s="752" t="s">
        <v>950</v>
      </c>
      <c r="AT22" s="752"/>
      <c r="AU22" s="752"/>
      <c r="AV22" s="741">
        <f t="shared" si="0"/>
        <v>10</v>
      </c>
      <c r="AW22" s="742"/>
      <c r="AX22" s="742"/>
      <c r="AY22" s="743"/>
      <c r="AZ22" s="756">
        <v>12</v>
      </c>
      <c r="BA22" s="757"/>
      <c r="BB22" s="757"/>
      <c r="BC22" s="758"/>
      <c r="BD22" s="741">
        <f t="shared" si="1"/>
        <v>12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ref="BP22:BP27" si="3">AV22+BD22+BH22</f>
        <v>22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39.75" customHeight="1">
      <c r="B23" s="253"/>
      <c r="C23" s="259">
        <v>4</v>
      </c>
      <c r="D23" s="747"/>
      <c r="E23" s="748"/>
      <c r="F23" s="747"/>
      <c r="G23" s="748"/>
      <c r="H23" s="261"/>
      <c r="I23" s="261"/>
      <c r="J23" s="262"/>
      <c r="K23" s="262"/>
      <c r="L23" s="263" t="s">
        <v>960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63" t="s">
        <v>960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939" t="s">
        <v>959</v>
      </c>
      <c r="AJ23" s="765"/>
      <c r="AK23" s="765"/>
      <c r="AL23" s="765"/>
      <c r="AM23" s="765"/>
      <c r="AN23" s="765"/>
      <c r="AO23" s="765"/>
      <c r="AP23" s="765"/>
      <c r="AQ23" s="765"/>
      <c r="AR23" s="766"/>
      <c r="AS23" s="752" t="s">
        <v>950</v>
      </c>
      <c r="AT23" s="752"/>
      <c r="AU23" s="752"/>
      <c r="AV23" s="741">
        <f t="shared" si="0"/>
        <v>8</v>
      </c>
      <c r="AW23" s="742"/>
      <c r="AX23" s="742"/>
      <c r="AY23" s="743"/>
      <c r="AZ23" s="756">
        <v>1</v>
      </c>
      <c r="BA23" s="757"/>
      <c r="BB23" s="757"/>
      <c r="BC23" s="758"/>
      <c r="BD23" s="741">
        <f t="shared" si="1"/>
        <v>1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9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958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958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 t="s">
        <v>957</v>
      </c>
      <c r="AJ24" s="825"/>
      <c r="AK24" s="825"/>
      <c r="AL24" s="825"/>
      <c r="AM24" s="825"/>
      <c r="AN24" s="825"/>
      <c r="AO24" s="825"/>
      <c r="AP24" s="825"/>
      <c r="AQ24" s="825"/>
      <c r="AR24" s="826"/>
      <c r="AS24" s="841" t="s">
        <v>1256</v>
      </c>
      <c r="AT24" s="841"/>
      <c r="AU24" s="841"/>
      <c r="AV24" s="741">
        <f t="shared" si="0"/>
        <v>7</v>
      </c>
      <c r="AW24" s="742"/>
      <c r="AX24" s="742"/>
      <c r="AY24" s="743"/>
      <c r="AZ24" s="756">
        <v>1</v>
      </c>
      <c r="BA24" s="757"/>
      <c r="BB24" s="757"/>
      <c r="BC24" s="758"/>
      <c r="BD24" s="741">
        <f t="shared" si="1"/>
        <v>1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9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59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956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 t="s">
        <v>956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4" t="s">
        <v>955</v>
      </c>
      <c r="AJ25" s="825"/>
      <c r="AK25" s="825"/>
      <c r="AL25" s="825"/>
      <c r="AM25" s="825"/>
      <c r="AN25" s="825"/>
      <c r="AO25" s="825"/>
      <c r="AP25" s="825"/>
      <c r="AQ25" s="825"/>
      <c r="AR25" s="826"/>
      <c r="AS25" s="841" t="s">
        <v>1256</v>
      </c>
      <c r="AT25" s="841"/>
      <c r="AU25" s="841"/>
      <c r="AV25" s="741">
        <f t="shared" si="0"/>
        <v>7</v>
      </c>
      <c r="AW25" s="742"/>
      <c r="AX25" s="742"/>
      <c r="AY25" s="743"/>
      <c r="AZ25" s="756">
        <v>1</v>
      </c>
      <c r="BA25" s="757"/>
      <c r="BB25" s="757"/>
      <c r="BC25" s="758"/>
      <c r="BD25" s="741">
        <f t="shared" si="1"/>
        <v>1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9</v>
      </c>
      <c r="BQ25" s="742"/>
      <c r="BR25" s="742"/>
      <c r="BS25" s="743"/>
      <c r="BT25" s="777"/>
      <c r="BU25" s="778"/>
      <c r="BV25" s="779"/>
      <c r="BW25" s="255"/>
      <c r="BX25" s="252"/>
    </row>
    <row r="26" spans="2:76" s="234" customForma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 t="s">
        <v>954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 t="s">
        <v>953</v>
      </c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9"/>
      <c r="AI26" s="815" t="s">
        <v>860</v>
      </c>
      <c r="AJ26" s="816"/>
      <c r="AK26" s="816"/>
      <c r="AL26" s="816"/>
      <c r="AM26" s="816"/>
      <c r="AN26" s="816"/>
      <c r="AO26" s="816"/>
      <c r="AP26" s="816"/>
      <c r="AQ26" s="816"/>
      <c r="AR26" s="817"/>
      <c r="AS26" s="752" t="s">
        <v>950</v>
      </c>
      <c r="AT26" s="752"/>
      <c r="AU26" s="752"/>
      <c r="AV26" s="741">
        <f t="shared" si="0"/>
        <v>10</v>
      </c>
      <c r="AW26" s="742"/>
      <c r="AX26" s="742"/>
      <c r="AY26" s="743"/>
      <c r="AZ26" s="756">
        <v>20</v>
      </c>
      <c r="BA26" s="757"/>
      <c r="BB26" s="757"/>
      <c r="BC26" s="758"/>
      <c r="BD26" s="741">
        <f t="shared" si="1"/>
        <v>20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753"/>
      <c r="BM26" s="754"/>
      <c r="BN26" s="754"/>
      <c r="BO26" s="755"/>
      <c r="BP26" s="741">
        <f t="shared" si="3"/>
        <v>30</v>
      </c>
      <c r="BQ26" s="742"/>
      <c r="BR26" s="742"/>
      <c r="BS26" s="743"/>
      <c r="BT26" s="777"/>
      <c r="BU26" s="778"/>
      <c r="BV26" s="779"/>
      <c r="BW26" s="255"/>
      <c r="BX26" s="252"/>
    </row>
    <row r="27" spans="2:76" s="234" customFormat="1">
      <c r="B27" s="253"/>
      <c r="C27" s="259">
        <v>8</v>
      </c>
      <c r="D27" s="741"/>
      <c r="E27" s="743"/>
      <c r="F27" s="741"/>
      <c r="G27" s="743"/>
      <c r="H27" s="266"/>
      <c r="I27" s="266"/>
      <c r="J27" s="267"/>
      <c r="K27" s="267"/>
      <c r="L27" s="20" t="s">
        <v>952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 t="s">
        <v>951</v>
      </c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9"/>
      <c r="AI27" s="815" t="s">
        <v>857</v>
      </c>
      <c r="AJ27" s="816"/>
      <c r="AK27" s="816"/>
      <c r="AL27" s="816"/>
      <c r="AM27" s="816"/>
      <c r="AN27" s="816"/>
      <c r="AO27" s="816"/>
      <c r="AP27" s="816"/>
      <c r="AQ27" s="816"/>
      <c r="AR27" s="817"/>
      <c r="AS27" s="752" t="s">
        <v>950</v>
      </c>
      <c r="AT27" s="752"/>
      <c r="AU27" s="752"/>
      <c r="AV27" s="741">
        <f t="shared" si="0"/>
        <v>10</v>
      </c>
      <c r="AW27" s="742"/>
      <c r="AX27" s="742"/>
      <c r="AY27" s="743"/>
      <c r="AZ27" s="756">
        <v>20</v>
      </c>
      <c r="BA27" s="757"/>
      <c r="BB27" s="757"/>
      <c r="BC27" s="758"/>
      <c r="BD27" s="741">
        <f t="shared" si="1"/>
        <v>20</v>
      </c>
      <c r="BE27" s="742"/>
      <c r="BF27" s="742"/>
      <c r="BG27" s="743"/>
      <c r="BH27" s="753">
        <f t="shared" si="2"/>
        <v>0</v>
      </c>
      <c r="BI27" s="754"/>
      <c r="BJ27" s="754"/>
      <c r="BK27" s="755"/>
      <c r="BL27" s="753"/>
      <c r="BM27" s="754"/>
      <c r="BN27" s="754"/>
      <c r="BO27" s="755"/>
      <c r="BP27" s="741">
        <f t="shared" si="3"/>
        <v>30</v>
      </c>
      <c r="BQ27" s="742"/>
      <c r="BR27" s="742"/>
      <c r="BS27" s="743"/>
      <c r="BT27" s="780"/>
      <c r="BU27" s="781"/>
      <c r="BV27" s="782"/>
      <c r="BW27" s="255"/>
      <c r="BX27" s="252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41"/>
      <c r="BM68" s="142"/>
      <c r="BN68" s="142"/>
      <c r="BO68" s="1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s="234" customFormat="1" ht="12" customHeight="1">
      <c r="B72" s="244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0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9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ht="12.25" customHeight="1" thickBot="1">
      <c r="A73" s="269"/>
      <c r="B73" s="270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1"/>
      <c r="BD73" s="271"/>
      <c r="BE73" s="271"/>
      <c r="BF73" s="271"/>
      <c r="BG73" s="271"/>
      <c r="BH73" s="271"/>
      <c r="BI73" s="271"/>
      <c r="BJ73" s="271"/>
      <c r="BK73" s="271"/>
      <c r="BL73" s="271"/>
      <c r="BM73" s="271"/>
      <c r="BN73" s="271"/>
      <c r="BO73" s="271"/>
      <c r="BP73" s="271"/>
      <c r="BQ73" s="271"/>
      <c r="BR73" s="271"/>
      <c r="BS73" s="271"/>
      <c r="BT73" s="271"/>
      <c r="BU73" s="271"/>
      <c r="BV73" s="271"/>
      <c r="BW73" s="272"/>
      <c r="BX73" s="273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</sheetData>
  <mergeCells count="597">
    <mergeCell ref="C18:C19"/>
    <mergeCell ref="D18:E19"/>
    <mergeCell ref="F18:G19"/>
    <mergeCell ref="H18:K18"/>
    <mergeCell ref="L18:V19"/>
    <mergeCell ref="AB2:AK2"/>
    <mergeCell ref="N3:T3"/>
    <mergeCell ref="U3:AA3"/>
    <mergeCell ref="AB3:AK3"/>
    <mergeCell ref="N4:T4"/>
    <mergeCell ref="U4:AA4"/>
    <mergeCell ref="AB4:AK4"/>
    <mergeCell ref="C13:H13"/>
    <mergeCell ref="I13:P13"/>
    <mergeCell ref="Q13:U13"/>
    <mergeCell ref="B2:M5"/>
    <mergeCell ref="N2:T2"/>
    <mergeCell ref="U2:AA2"/>
    <mergeCell ref="N5:T5"/>
    <mergeCell ref="U5:AA5"/>
    <mergeCell ref="AB5:AK5"/>
    <mergeCell ref="Q12:U12"/>
    <mergeCell ref="C14:H14"/>
    <mergeCell ref="I14:P14"/>
    <mergeCell ref="Q14:U14"/>
    <mergeCell ref="V14:AB14"/>
    <mergeCell ref="AS14:BC14"/>
    <mergeCell ref="BT18:BV19"/>
    <mergeCell ref="AV19:AY19"/>
    <mergeCell ref="AZ19:BC19"/>
    <mergeCell ref="BD19:BG19"/>
    <mergeCell ref="BH19:BK19"/>
    <mergeCell ref="BL19:BO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I23:AR23"/>
    <mergeCell ref="AS23:AU23"/>
    <mergeCell ref="AV23:AY23"/>
    <mergeCell ref="D24:E24"/>
    <mergeCell ref="F24:G24"/>
    <mergeCell ref="AI24:AR24"/>
    <mergeCell ref="AS24:AU24"/>
    <mergeCell ref="AV24:AY24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AZ25:BC25"/>
    <mergeCell ref="BD25:BG25"/>
    <mergeCell ref="BH25:BK25"/>
    <mergeCell ref="BL25:BO25"/>
    <mergeCell ref="BP25:BS25"/>
    <mergeCell ref="BT25:BV25"/>
    <mergeCell ref="BH23:BK23"/>
    <mergeCell ref="BL23:BO23"/>
    <mergeCell ref="BP23:BS23"/>
    <mergeCell ref="BT23:BV23"/>
    <mergeCell ref="AZ24:BC24"/>
    <mergeCell ref="BP24:BS24"/>
    <mergeCell ref="BT24:BV24"/>
    <mergeCell ref="BD24:BG24"/>
    <mergeCell ref="BH24:BK24"/>
    <mergeCell ref="BL24:BO24"/>
    <mergeCell ref="D25:E25"/>
    <mergeCell ref="F25:G25"/>
    <mergeCell ref="AI25:AR25"/>
    <mergeCell ref="AS25:AU25"/>
    <mergeCell ref="AV25:AY25"/>
    <mergeCell ref="D26:E26"/>
    <mergeCell ref="F26:G26"/>
    <mergeCell ref="AS26:AU26"/>
    <mergeCell ref="AV26:AY26"/>
    <mergeCell ref="AZ26:BC26"/>
    <mergeCell ref="BD26:BG26"/>
    <mergeCell ref="AI26:AR26"/>
    <mergeCell ref="BH27:BK27"/>
    <mergeCell ref="BL27:BO27"/>
    <mergeCell ref="BP27:BS27"/>
    <mergeCell ref="BT27:BV27"/>
    <mergeCell ref="D27:E27"/>
    <mergeCell ref="F27:G27"/>
    <mergeCell ref="AS27:AU27"/>
    <mergeCell ref="AV27:AY27"/>
    <mergeCell ref="AZ27:BC27"/>
    <mergeCell ref="BD27:BG27"/>
    <mergeCell ref="BH26:BK26"/>
    <mergeCell ref="BL26:BO26"/>
    <mergeCell ref="BP26:BS26"/>
    <mergeCell ref="BT26:BV26"/>
    <mergeCell ref="AI27:AR27"/>
    <mergeCell ref="BT29:BV29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D32:E32"/>
    <mergeCell ref="F32:G32"/>
    <mergeCell ref="AI32:AR32"/>
    <mergeCell ref="AS32:AU32"/>
    <mergeCell ref="AV32:AY32"/>
    <mergeCell ref="AZ32:BC32"/>
    <mergeCell ref="D30:E30"/>
    <mergeCell ref="F30:G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BD32:BG32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BD33:BG33"/>
    <mergeCell ref="BH33:BK33"/>
    <mergeCell ref="BL33:BO33"/>
    <mergeCell ref="BP33:BS33"/>
    <mergeCell ref="BT33:BV33"/>
    <mergeCell ref="AZ33:BC33"/>
    <mergeCell ref="BT36:BV36"/>
    <mergeCell ref="AZ34:BC34"/>
    <mergeCell ref="BD34:BG34"/>
    <mergeCell ref="BH34:BK34"/>
    <mergeCell ref="BL34:BO34"/>
    <mergeCell ref="BP34:BS34"/>
    <mergeCell ref="BT34:BV34"/>
    <mergeCell ref="AS35:AU35"/>
    <mergeCell ref="AV35:AY35"/>
    <mergeCell ref="AZ35:BC35"/>
    <mergeCell ref="BD36:BG36"/>
    <mergeCell ref="BH36:BK36"/>
    <mergeCell ref="BP36:BS36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F37:G37"/>
    <mergeCell ref="AI37:AR37"/>
    <mergeCell ref="AS37:AU37"/>
    <mergeCell ref="AV37:AY37"/>
    <mergeCell ref="AZ37:BC37"/>
    <mergeCell ref="BL38:BO38"/>
    <mergeCell ref="BP38:BS38"/>
    <mergeCell ref="D39:E39"/>
    <mergeCell ref="F39:G39"/>
    <mergeCell ref="AI39:AR39"/>
    <mergeCell ref="AS39:AU39"/>
    <mergeCell ref="AV39:AY39"/>
    <mergeCell ref="AZ39:BC39"/>
    <mergeCell ref="BD40:BG40"/>
    <mergeCell ref="BH40:BK40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D40:E40"/>
    <mergeCell ref="F40:G40"/>
    <mergeCell ref="AI40:AR40"/>
    <mergeCell ref="AS40:AU40"/>
    <mergeCell ref="AV40:AY40"/>
    <mergeCell ref="BT39:BV39"/>
    <mergeCell ref="BD38:BG38"/>
    <mergeCell ref="BH38:BK38"/>
    <mergeCell ref="BT38:BV38"/>
    <mergeCell ref="BP39:BS39"/>
    <mergeCell ref="BL40:BO40"/>
    <mergeCell ref="BP40:BS40"/>
    <mergeCell ref="BD41:BG41"/>
    <mergeCell ref="BH41:BK41"/>
    <mergeCell ref="BL41:BO41"/>
    <mergeCell ref="BP41:BS41"/>
    <mergeCell ref="BT41:BV41"/>
    <mergeCell ref="D41:E41"/>
    <mergeCell ref="F41:G41"/>
    <mergeCell ref="AI41:AR41"/>
    <mergeCell ref="AS41:AU41"/>
    <mergeCell ref="AV41:AY41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AZ41:BC41"/>
    <mergeCell ref="BD45:BG45"/>
    <mergeCell ref="BH45:BK45"/>
    <mergeCell ref="BP45:BS45"/>
    <mergeCell ref="BT45:BV45"/>
    <mergeCell ref="BT44:BV44"/>
    <mergeCell ref="BD44:BG44"/>
    <mergeCell ref="BH44:BK44"/>
    <mergeCell ref="BP44:BS44"/>
    <mergeCell ref="D44:E44"/>
    <mergeCell ref="F44:G44"/>
    <mergeCell ref="AI44:AR44"/>
    <mergeCell ref="AS44:AU44"/>
    <mergeCell ref="AV44:AY44"/>
    <mergeCell ref="AZ44:BC44"/>
    <mergeCell ref="D45:E45"/>
    <mergeCell ref="F45:G45"/>
    <mergeCell ref="AI45:AR45"/>
    <mergeCell ref="AS45:AU45"/>
    <mergeCell ref="AV45:AY45"/>
    <mergeCell ref="AZ45:BC45"/>
    <mergeCell ref="BT46:BV46"/>
    <mergeCell ref="D47:E47"/>
    <mergeCell ref="F47:G47"/>
    <mergeCell ref="AI47:AR47"/>
    <mergeCell ref="AS47:AU47"/>
    <mergeCell ref="AV47:AY47"/>
    <mergeCell ref="BT47:BV47"/>
    <mergeCell ref="D48:E48"/>
    <mergeCell ref="F48:G48"/>
    <mergeCell ref="AI48:AR48"/>
    <mergeCell ref="AS48:AU48"/>
    <mergeCell ref="AV48:AY48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D50:BG50"/>
    <mergeCell ref="BH50:BK50"/>
    <mergeCell ref="D49:E49"/>
    <mergeCell ref="F49:G49"/>
    <mergeCell ref="AI49:AR49"/>
    <mergeCell ref="AS49:AU49"/>
    <mergeCell ref="AV49:AY49"/>
    <mergeCell ref="D50:E50"/>
    <mergeCell ref="F50:G50"/>
    <mergeCell ref="AI50:AR50"/>
    <mergeCell ref="AS50:AU50"/>
    <mergeCell ref="AV50:AY50"/>
    <mergeCell ref="BL50:BO50"/>
    <mergeCell ref="BP50:BS50"/>
    <mergeCell ref="BT49:BV49"/>
    <mergeCell ref="AZ48:BC48"/>
    <mergeCell ref="BD48:BG48"/>
    <mergeCell ref="BH48:BK48"/>
    <mergeCell ref="BP48:BS48"/>
    <mergeCell ref="BT48:BV48"/>
    <mergeCell ref="AV52:AY52"/>
    <mergeCell ref="AZ53:BC53"/>
    <mergeCell ref="BD53:BG53"/>
    <mergeCell ref="BH53:BK53"/>
    <mergeCell ref="BL53:BO53"/>
    <mergeCell ref="BP53:BS53"/>
    <mergeCell ref="BD52:BG52"/>
    <mergeCell ref="BH52:BK52"/>
    <mergeCell ref="BL52:BO52"/>
    <mergeCell ref="BP52:BS52"/>
    <mergeCell ref="AZ50:BC50"/>
    <mergeCell ref="AZ51:BC51"/>
    <mergeCell ref="BD51:BG51"/>
    <mergeCell ref="BH51:BK51"/>
    <mergeCell ref="BL51:BO51"/>
    <mergeCell ref="BP51:BS51"/>
    <mergeCell ref="BT51:BV51"/>
    <mergeCell ref="AV51:AY51"/>
    <mergeCell ref="D55:E55"/>
    <mergeCell ref="F55:G55"/>
    <mergeCell ref="AI55:AR55"/>
    <mergeCell ref="AS55:AU55"/>
    <mergeCell ref="AV55:AY55"/>
    <mergeCell ref="AZ55:BC55"/>
    <mergeCell ref="D53:E53"/>
    <mergeCell ref="F53:G53"/>
    <mergeCell ref="AI53:AR53"/>
    <mergeCell ref="AS53:AU53"/>
    <mergeCell ref="AV53:AY53"/>
    <mergeCell ref="BT50:BV50"/>
    <mergeCell ref="BT53:BV53"/>
    <mergeCell ref="D54:E54"/>
    <mergeCell ref="F54:G54"/>
    <mergeCell ref="AI54:AR54"/>
    <mergeCell ref="AS54:AU54"/>
    <mergeCell ref="AV54:AY54"/>
    <mergeCell ref="AZ54:BC54"/>
    <mergeCell ref="D52:E52"/>
    <mergeCell ref="F52:G52"/>
    <mergeCell ref="AI52:AR52"/>
    <mergeCell ref="AS52:AU52"/>
    <mergeCell ref="D51:E51"/>
    <mergeCell ref="F51:G51"/>
    <mergeCell ref="AI51:AR51"/>
    <mergeCell ref="AS51:AU51"/>
    <mergeCell ref="BT52:BV52"/>
    <mergeCell ref="AZ52:BC52"/>
    <mergeCell ref="BD54:BG54"/>
    <mergeCell ref="BH54:BK54"/>
    <mergeCell ref="BP54:BS54"/>
    <mergeCell ref="BT54:BV54"/>
    <mergeCell ref="BD55:BG55"/>
    <mergeCell ref="BH55:BK55"/>
    <mergeCell ref="BP55:BS55"/>
    <mergeCell ref="BT55:BV55"/>
    <mergeCell ref="BD58:BG58"/>
    <mergeCell ref="BH58:BK58"/>
    <mergeCell ref="BP58:BS58"/>
    <mergeCell ref="BT56:BV56"/>
    <mergeCell ref="D57:E57"/>
    <mergeCell ref="F57:G57"/>
    <mergeCell ref="AI57:AR57"/>
    <mergeCell ref="AS57:AU57"/>
    <mergeCell ref="AV57:AY57"/>
    <mergeCell ref="AZ57:BC57"/>
    <mergeCell ref="BT58:BV58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H59:BK59"/>
    <mergeCell ref="BP59:BS59"/>
    <mergeCell ref="BT59:BV59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AZ61:BC61"/>
    <mergeCell ref="BD61:BG61"/>
    <mergeCell ref="BD59:BG59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BD62:BG62"/>
    <mergeCell ref="D59:E59"/>
    <mergeCell ref="F59:G59"/>
    <mergeCell ref="AI59:AR59"/>
    <mergeCell ref="AS59:AU59"/>
    <mergeCell ref="AV59:AY59"/>
    <mergeCell ref="AZ59:BC59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4:BG64"/>
    <mergeCell ref="BH64:BK64"/>
    <mergeCell ref="BL64:BO64"/>
    <mergeCell ref="BP64:BS64"/>
    <mergeCell ref="BT64:BV64"/>
    <mergeCell ref="AZ64:BC64"/>
    <mergeCell ref="AZ65:BC65"/>
    <mergeCell ref="BD65:BG65"/>
    <mergeCell ref="BH65:BK65"/>
    <mergeCell ref="BL65:BO65"/>
    <mergeCell ref="BP65:BS65"/>
    <mergeCell ref="BT65:BV65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BD66:BG66"/>
    <mergeCell ref="BH66:BK66"/>
    <mergeCell ref="BL66:BO66"/>
    <mergeCell ref="BP66:BS66"/>
    <mergeCell ref="BT66:BV66"/>
    <mergeCell ref="AZ66:BC66"/>
    <mergeCell ref="BD69:BG69"/>
    <mergeCell ref="BH69:BK69"/>
    <mergeCell ref="BP69:BS69"/>
    <mergeCell ref="BT69:BV69"/>
    <mergeCell ref="AZ67:BC67"/>
    <mergeCell ref="BD67:BG67"/>
    <mergeCell ref="BH67:BK67"/>
    <mergeCell ref="BL67:BO67"/>
    <mergeCell ref="BP67:BS67"/>
    <mergeCell ref="BT67:BV67"/>
    <mergeCell ref="BT68:BV68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68:BS68"/>
    <mergeCell ref="BD72:BG72"/>
    <mergeCell ref="BH72:BK72"/>
    <mergeCell ref="BP72:BS72"/>
    <mergeCell ref="D69:E69"/>
    <mergeCell ref="F69:G69"/>
    <mergeCell ref="AI69:AR69"/>
    <mergeCell ref="AS69:AU69"/>
    <mergeCell ref="AV69:AY69"/>
    <mergeCell ref="AZ69:BC69"/>
    <mergeCell ref="AS70:AU70"/>
    <mergeCell ref="AV70:AY70"/>
    <mergeCell ref="AZ70:BC70"/>
    <mergeCell ref="BT72:BV72"/>
    <mergeCell ref="BD71:BG71"/>
    <mergeCell ref="BH71:BK71"/>
    <mergeCell ref="BP71:BS71"/>
    <mergeCell ref="BT71:BV71"/>
    <mergeCell ref="BT70:BV70"/>
    <mergeCell ref="D71:E71"/>
    <mergeCell ref="F71:G71"/>
    <mergeCell ref="AI71:AR71"/>
    <mergeCell ref="AS71:AU71"/>
    <mergeCell ref="AV71:AY71"/>
    <mergeCell ref="AZ71:BC71"/>
    <mergeCell ref="D70:E70"/>
    <mergeCell ref="F70:G70"/>
    <mergeCell ref="AI70:AR70"/>
    <mergeCell ref="BD70:BG70"/>
    <mergeCell ref="BH70:BK70"/>
    <mergeCell ref="BP70:BS70"/>
    <mergeCell ref="D72:E72"/>
    <mergeCell ref="F72:G72"/>
    <mergeCell ref="AI72:AR72"/>
    <mergeCell ref="AS72:AU72"/>
    <mergeCell ref="AV72:AY72"/>
    <mergeCell ref="AZ72:BC72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ACT_STATUS_SIM_ADH_LINKAGE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481" t="s">
        <v>31</v>
      </c>
      <c r="D12" s="482"/>
      <c r="E12" s="482"/>
      <c r="F12" s="482"/>
      <c r="G12" s="482"/>
      <c r="H12" s="483"/>
      <c r="I12" s="484" t="s">
        <v>1266</v>
      </c>
      <c r="J12" s="485"/>
      <c r="K12" s="485"/>
      <c r="L12" s="485"/>
      <c r="M12" s="485"/>
      <c r="N12" s="485"/>
      <c r="O12" s="485"/>
      <c r="P12" s="486"/>
      <c r="Q12" s="830" t="s">
        <v>32</v>
      </c>
      <c r="R12" s="831"/>
      <c r="S12" s="831"/>
      <c r="T12" s="831"/>
      <c r="U12" s="832"/>
      <c r="V12" s="131" t="s">
        <v>33</v>
      </c>
      <c r="W12" s="132"/>
      <c r="X12" s="132"/>
      <c r="Y12" s="50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30</v>
      </c>
      <c r="D13" s="831"/>
      <c r="E13" s="831"/>
      <c r="F13" s="831"/>
      <c r="G13" s="831"/>
      <c r="H13" s="832"/>
      <c r="I13" s="833" t="s">
        <v>1267</v>
      </c>
      <c r="J13" s="834"/>
      <c r="K13" s="834"/>
      <c r="L13" s="834"/>
      <c r="M13" s="834"/>
      <c r="N13" s="834"/>
      <c r="O13" s="834"/>
      <c r="P13" s="835"/>
      <c r="Q13" s="830" t="s">
        <v>28</v>
      </c>
      <c r="R13" s="831"/>
      <c r="S13" s="831"/>
      <c r="T13" s="831"/>
      <c r="U13" s="832"/>
      <c r="V13" s="506" t="s">
        <v>6</v>
      </c>
      <c r="W13" s="132" t="s">
        <v>38</v>
      </c>
      <c r="X13" s="132"/>
      <c r="Y13" s="50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29</v>
      </c>
      <c r="D14" s="831"/>
      <c r="E14" s="831"/>
      <c r="F14" s="831"/>
      <c r="G14" s="831"/>
      <c r="H14" s="832"/>
      <c r="I14" s="792">
        <f>SUM(BP20:BS70)</f>
        <v>85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487"/>
      <c r="BE14" s="487"/>
      <c r="BF14" s="487"/>
      <c r="BG14" s="487"/>
      <c r="BH14" s="487"/>
      <c r="BI14" s="487"/>
      <c r="BJ14" s="487"/>
      <c r="BK14" s="487"/>
      <c r="BL14" s="487"/>
      <c r="BM14" s="487"/>
      <c r="BN14" s="487"/>
      <c r="BO14" s="487"/>
      <c r="BP14" s="487"/>
      <c r="BQ14" s="487"/>
      <c r="BR14" s="487"/>
      <c r="BS14" s="487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498" t="s">
        <v>245</v>
      </c>
      <c r="M20" s="498"/>
      <c r="N20" s="498"/>
      <c r="O20" s="498"/>
      <c r="P20" s="498"/>
      <c r="Q20" s="498"/>
      <c r="R20" s="498"/>
      <c r="S20" s="498"/>
      <c r="T20" s="498"/>
      <c r="U20" s="498"/>
      <c r="V20" s="499"/>
      <c r="W20" s="445" t="s">
        <v>998</v>
      </c>
      <c r="X20" s="446"/>
      <c r="Y20" s="446"/>
      <c r="Z20" s="446"/>
      <c r="AA20" s="446"/>
      <c r="AB20" s="446"/>
      <c r="AC20" s="446"/>
      <c r="AD20" s="446"/>
      <c r="AE20" s="446"/>
      <c r="AF20" s="446"/>
      <c r="AG20" s="446"/>
      <c r="AH20" s="447"/>
      <c r="AI20" s="838" t="s">
        <v>1232</v>
      </c>
      <c r="AJ20" s="839"/>
      <c r="AK20" s="839"/>
      <c r="AL20" s="839"/>
      <c r="AM20" s="839"/>
      <c r="AN20" s="839"/>
      <c r="AO20" s="839"/>
      <c r="AP20" s="839"/>
      <c r="AQ20" s="839"/>
      <c r="AR20" s="840"/>
      <c r="AS20" s="841" t="s">
        <v>18</v>
      </c>
      <c r="AT20" s="841"/>
      <c r="AU20" s="841"/>
      <c r="AV20" s="842">
        <f t="shared" ref="AV20" si="0">LEN(L20)+LEN(M20)+LEN(N20)+LEN(O20)+LEN(P20)+LEN(Q20)</f>
        <v>9</v>
      </c>
      <c r="AW20" s="843"/>
      <c r="AX20" s="843"/>
      <c r="AY20" s="844"/>
      <c r="AZ20" s="845">
        <v>8</v>
      </c>
      <c r="BA20" s="846"/>
      <c r="BB20" s="846"/>
      <c r="BC20" s="847"/>
      <c r="BD20" s="842">
        <f t="shared" ref="BD20" si="1">IF(AS20="String", AZ20, IF(AS20="Number",ROUNDUP(AZ20/2,0),0))</f>
        <v>8</v>
      </c>
      <c r="BE20" s="843"/>
      <c r="BF20" s="843"/>
      <c r="BG20" s="844"/>
      <c r="BH20" s="848">
        <f t="shared" ref="BH20" si="2">IF(AS20="Number",1,IF(AS20="List",3,IF(AS20="Map", 3, IF(AS20="Boolean",1,0))))</f>
        <v>0</v>
      </c>
      <c r="BI20" s="849"/>
      <c r="BJ20" s="849"/>
      <c r="BK20" s="850"/>
      <c r="BL20" s="848"/>
      <c r="BM20" s="849"/>
      <c r="BN20" s="849"/>
      <c r="BO20" s="850"/>
      <c r="BP20" s="842">
        <f>SUM(AV20:BK20)+BL20*SUM(BP24:BS25)</f>
        <v>25</v>
      </c>
      <c r="BQ20" s="843"/>
      <c r="BR20" s="843"/>
      <c r="BS20" s="844"/>
      <c r="BT20" s="851"/>
      <c r="BU20" s="852"/>
      <c r="BV20" s="853"/>
      <c r="BW20" s="255"/>
      <c r="BX20" s="252"/>
    </row>
    <row r="21" spans="2:76" s="234" customFormat="1" ht="28.5" customHeight="1">
      <c r="B21" s="253"/>
      <c r="C21" s="261">
        <v>2</v>
      </c>
      <c r="D21" s="488"/>
      <c r="E21" s="489"/>
      <c r="F21" s="488"/>
      <c r="G21" s="489"/>
      <c r="H21" s="261"/>
      <c r="I21" s="261"/>
      <c r="J21" s="262"/>
      <c r="K21" s="262"/>
      <c r="L21" s="504" t="s">
        <v>862</v>
      </c>
      <c r="M21" s="504"/>
      <c r="N21" s="504"/>
      <c r="O21" s="504"/>
      <c r="P21" s="504"/>
      <c r="Q21" s="504"/>
      <c r="R21" s="504"/>
      <c r="S21" s="504"/>
      <c r="T21" s="504"/>
      <c r="U21" s="504"/>
      <c r="V21" s="505"/>
      <c r="W21" s="504" t="s">
        <v>861</v>
      </c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H21" s="497"/>
      <c r="AI21" s="815" t="s">
        <v>860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18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783"/>
      <c r="E22" s="784"/>
      <c r="F22" s="783"/>
      <c r="G22" s="784"/>
      <c r="H22" s="259"/>
      <c r="I22" s="259"/>
      <c r="J22" s="260"/>
      <c r="K22" s="260"/>
      <c r="L22" s="504" t="s">
        <v>859</v>
      </c>
      <c r="M22" s="504"/>
      <c r="N22" s="504"/>
      <c r="O22" s="504"/>
      <c r="P22" s="504"/>
      <c r="Q22" s="504"/>
      <c r="R22" s="504"/>
      <c r="S22" s="504"/>
      <c r="T22" s="504"/>
      <c r="U22" s="504"/>
      <c r="V22" s="505"/>
      <c r="W22" s="504" t="s">
        <v>858</v>
      </c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H22" s="497"/>
      <c r="AI22" s="815" t="s">
        <v>857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18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80"/>
      <c r="BU22" s="781"/>
      <c r="BV22" s="782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137"/>
      <c r="M23" s="137"/>
      <c r="N23" s="504"/>
      <c r="O23" s="504"/>
      <c r="P23" s="504"/>
      <c r="Q23" s="504"/>
      <c r="R23" s="504"/>
      <c r="S23" s="504"/>
      <c r="T23" s="504"/>
      <c r="U23" s="504"/>
      <c r="V23" s="505"/>
      <c r="W23" s="136"/>
      <c r="X23" s="501"/>
      <c r="Y23" s="501"/>
      <c r="Z23" s="501"/>
      <c r="AA23" s="501"/>
      <c r="AB23" s="501"/>
      <c r="AC23" s="501"/>
      <c r="AD23" s="501"/>
      <c r="AE23" s="501"/>
      <c r="AF23" s="501"/>
      <c r="AG23" s="501"/>
      <c r="AH23" s="502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504"/>
      <c r="O24" s="504"/>
      <c r="P24" s="504"/>
      <c r="Q24" s="504"/>
      <c r="R24" s="504"/>
      <c r="S24" s="504"/>
      <c r="T24" s="504"/>
      <c r="U24" s="504"/>
      <c r="V24" s="505"/>
      <c r="W24" s="136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5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137"/>
      <c r="M25" s="137"/>
      <c r="N25" s="504"/>
      <c r="O25" s="504"/>
      <c r="P25" s="504"/>
      <c r="Q25" s="504"/>
      <c r="R25" s="504"/>
      <c r="S25" s="504"/>
      <c r="T25" s="504"/>
      <c r="U25" s="504"/>
      <c r="V25" s="505"/>
      <c r="W25" s="136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5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504"/>
      <c r="O26" s="504"/>
      <c r="P26" s="504"/>
      <c r="Q26" s="504"/>
      <c r="R26" s="504"/>
      <c r="S26" s="504"/>
      <c r="T26" s="504"/>
      <c r="U26" s="504"/>
      <c r="V26" s="505"/>
      <c r="W26" s="136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5"/>
      <c r="AI26" s="500"/>
      <c r="AJ26" s="501"/>
      <c r="AK26" s="501"/>
      <c r="AL26" s="501"/>
      <c r="AM26" s="501"/>
      <c r="AN26" s="501"/>
      <c r="AO26" s="501"/>
      <c r="AP26" s="501"/>
      <c r="AQ26" s="501"/>
      <c r="AR26" s="502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1"/>
      <c r="E27" s="743"/>
      <c r="F27" s="741"/>
      <c r="G27" s="743"/>
      <c r="H27" s="266"/>
      <c r="I27" s="266"/>
      <c r="J27" s="267"/>
      <c r="K27" s="267"/>
      <c r="L27" s="137"/>
      <c r="M27" s="137"/>
      <c r="N27" s="504"/>
      <c r="O27" s="504"/>
      <c r="P27" s="504"/>
      <c r="Q27" s="504"/>
      <c r="R27" s="504"/>
      <c r="S27" s="504"/>
      <c r="T27" s="504"/>
      <c r="U27" s="504"/>
      <c r="V27" s="505"/>
      <c r="W27" s="136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5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504"/>
      <c r="O28" s="504"/>
      <c r="P28" s="504"/>
      <c r="Q28" s="504"/>
      <c r="R28" s="504"/>
      <c r="S28" s="504"/>
      <c r="T28" s="504"/>
      <c r="U28" s="504"/>
      <c r="V28" s="505"/>
      <c r="W28" s="136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5"/>
      <c r="AI28" s="821"/>
      <c r="AJ28" s="822"/>
      <c r="AK28" s="822"/>
      <c r="AL28" s="822"/>
      <c r="AM28" s="822"/>
      <c r="AN28" s="822"/>
      <c r="AO28" s="822"/>
      <c r="AP28" s="822"/>
      <c r="AQ28" s="822"/>
      <c r="AR28" s="823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504"/>
      <c r="O29" s="504"/>
      <c r="P29" s="504"/>
      <c r="Q29" s="504"/>
      <c r="R29" s="504"/>
      <c r="S29" s="504"/>
      <c r="T29" s="504"/>
      <c r="U29" s="504"/>
      <c r="V29" s="505"/>
      <c r="W29" s="136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5"/>
      <c r="AI29" s="503"/>
      <c r="AJ29" s="504"/>
      <c r="AK29" s="504"/>
      <c r="AL29" s="504"/>
      <c r="AM29" s="504"/>
      <c r="AN29" s="504"/>
      <c r="AO29" s="504"/>
      <c r="AP29" s="504"/>
      <c r="AQ29" s="504"/>
      <c r="AR29" s="505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504"/>
      <c r="O30" s="504"/>
      <c r="P30" s="504"/>
      <c r="Q30" s="504"/>
      <c r="R30" s="504"/>
      <c r="S30" s="504"/>
      <c r="T30" s="504"/>
      <c r="U30" s="504"/>
      <c r="V30" s="505"/>
      <c r="W30" s="136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5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504"/>
      <c r="O31" s="504"/>
      <c r="P31" s="504"/>
      <c r="Q31" s="504"/>
      <c r="R31" s="504"/>
      <c r="S31" s="504"/>
      <c r="T31" s="504"/>
      <c r="U31" s="504"/>
      <c r="V31" s="505"/>
      <c r="W31" s="136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5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137"/>
      <c r="M32" s="137"/>
      <c r="N32" s="504"/>
      <c r="O32" s="504"/>
      <c r="P32" s="504"/>
      <c r="Q32" s="504"/>
      <c r="R32" s="504"/>
      <c r="S32" s="504"/>
      <c r="T32" s="504"/>
      <c r="U32" s="504"/>
      <c r="V32" s="505"/>
      <c r="W32" s="136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5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5"/>
      <c r="M33" s="135"/>
      <c r="N33" s="504"/>
      <c r="O33" s="504"/>
      <c r="P33" s="504"/>
      <c r="Q33" s="504"/>
      <c r="R33" s="504"/>
      <c r="S33" s="504"/>
      <c r="T33" s="504"/>
      <c r="U33" s="504"/>
      <c r="V33" s="505"/>
      <c r="W33" s="13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5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7"/>
      <c r="M34" s="137"/>
      <c r="N34" s="504"/>
      <c r="O34" s="504"/>
      <c r="P34" s="504"/>
      <c r="Q34" s="504"/>
      <c r="R34" s="504"/>
      <c r="S34" s="504"/>
      <c r="T34" s="504"/>
      <c r="U34" s="504"/>
      <c r="V34" s="505"/>
      <c r="W34" s="136"/>
      <c r="X34" s="496"/>
      <c r="Y34" s="496"/>
      <c r="Z34" s="496"/>
      <c r="AA34" s="496"/>
      <c r="AB34" s="496"/>
      <c r="AC34" s="496"/>
      <c r="AD34" s="496"/>
      <c r="AE34" s="496"/>
      <c r="AF34" s="496"/>
      <c r="AG34" s="496"/>
      <c r="AH34" s="497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504"/>
      <c r="O35" s="504"/>
      <c r="P35" s="504"/>
      <c r="Q35" s="504"/>
      <c r="R35" s="504"/>
      <c r="S35" s="504"/>
      <c r="T35" s="504"/>
      <c r="U35" s="504"/>
      <c r="V35" s="505"/>
      <c r="W35" s="136"/>
      <c r="X35" s="496"/>
      <c r="Y35" s="496"/>
      <c r="Z35" s="496"/>
      <c r="AA35" s="496"/>
      <c r="AB35" s="496"/>
      <c r="AC35" s="496"/>
      <c r="AD35" s="496"/>
      <c r="AE35" s="496"/>
      <c r="AF35" s="496"/>
      <c r="AG35" s="496"/>
      <c r="AH35" s="497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504"/>
      <c r="O36" s="504"/>
      <c r="P36" s="504"/>
      <c r="Q36" s="504"/>
      <c r="R36" s="504"/>
      <c r="S36" s="504"/>
      <c r="T36" s="504"/>
      <c r="U36" s="504"/>
      <c r="V36" s="505"/>
      <c r="W36" s="136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5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504"/>
      <c r="O37" s="504"/>
      <c r="P37" s="504"/>
      <c r="Q37" s="504"/>
      <c r="R37" s="504"/>
      <c r="S37" s="504"/>
      <c r="T37" s="504"/>
      <c r="U37" s="504"/>
      <c r="V37" s="505"/>
      <c r="W37" s="136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5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504"/>
      <c r="O38" s="504"/>
      <c r="P38" s="504"/>
      <c r="Q38" s="504"/>
      <c r="R38" s="504"/>
      <c r="S38" s="504"/>
      <c r="T38" s="504"/>
      <c r="U38" s="504"/>
      <c r="V38" s="505"/>
      <c r="W38" s="136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5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5"/>
      <c r="M39" s="135"/>
      <c r="N39" s="504"/>
      <c r="O39" s="504"/>
      <c r="P39" s="504"/>
      <c r="Q39" s="504"/>
      <c r="R39" s="504"/>
      <c r="S39" s="504"/>
      <c r="T39" s="504"/>
      <c r="U39" s="504"/>
      <c r="V39" s="505"/>
      <c r="W39" s="13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5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498"/>
      <c r="M40" s="504"/>
      <c r="N40" s="504"/>
      <c r="O40" s="504"/>
      <c r="P40" s="504"/>
      <c r="Q40" s="504"/>
      <c r="R40" s="504"/>
      <c r="S40" s="504"/>
      <c r="T40" s="504"/>
      <c r="U40" s="504"/>
      <c r="V40" s="505"/>
      <c r="W40" s="498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5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498"/>
      <c r="M41" s="504"/>
      <c r="N41" s="504"/>
      <c r="O41" s="504"/>
      <c r="P41" s="504"/>
      <c r="Q41" s="504"/>
      <c r="R41" s="504"/>
      <c r="S41" s="504"/>
      <c r="T41" s="504"/>
      <c r="U41" s="504"/>
      <c r="V41" s="505"/>
      <c r="W41" s="498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5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5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5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5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5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5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5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5"/>
      <c r="W45" s="504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7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5"/>
      <c r="W46" s="504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7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498"/>
      <c r="M47" s="504"/>
      <c r="N47" s="504"/>
      <c r="O47" s="504"/>
      <c r="P47" s="504"/>
      <c r="Q47" s="504"/>
      <c r="R47" s="504"/>
      <c r="S47" s="504"/>
      <c r="T47" s="504"/>
      <c r="U47" s="504"/>
      <c r="V47" s="505"/>
      <c r="W47" s="498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5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498"/>
      <c r="M48" s="504"/>
      <c r="N48" s="504"/>
      <c r="O48" s="504"/>
      <c r="P48" s="504"/>
      <c r="Q48" s="504"/>
      <c r="R48" s="504"/>
      <c r="S48" s="504"/>
      <c r="T48" s="504"/>
      <c r="U48" s="504"/>
      <c r="V48" s="505"/>
      <c r="W48" s="498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5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5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5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5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5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5"/>
      <c r="W51" s="503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5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5"/>
      <c r="W52" s="503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5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493"/>
      <c r="BM52" s="494"/>
      <c r="BN52" s="494"/>
      <c r="BO52" s="495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5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5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9"/>
      <c r="BA53" s="760"/>
      <c r="BB53" s="760"/>
      <c r="BC53" s="818"/>
      <c r="BD53" s="741"/>
      <c r="BE53" s="742"/>
      <c r="BF53" s="742"/>
      <c r="BG53" s="743"/>
      <c r="BH53" s="741"/>
      <c r="BI53" s="742"/>
      <c r="BJ53" s="742"/>
      <c r="BK53" s="743"/>
      <c r="BL53" s="490"/>
      <c r="BM53" s="491"/>
      <c r="BN53" s="491"/>
      <c r="BO53" s="492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5"/>
      <c r="W54" s="503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5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490"/>
      <c r="BM54" s="491"/>
      <c r="BN54" s="491"/>
      <c r="BO54" s="492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5"/>
      <c r="W55" s="503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5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490"/>
      <c r="BM55" s="491"/>
      <c r="BN55" s="491"/>
      <c r="BO55" s="492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5"/>
      <c r="W56" s="503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7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490"/>
      <c r="BM56" s="491"/>
      <c r="BN56" s="491"/>
      <c r="BO56" s="492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5"/>
      <c r="W57" s="503"/>
      <c r="X57" s="496"/>
      <c r="Y57" s="496"/>
      <c r="Z57" s="496"/>
      <c r="AA57" s="496"/>
      <c r="AB57" s="496"/>
      <c r="AC57" s="496"/>
      <c r="AD57" s="496"/>
      <c r="AE57" s="496"/>
      <c r="AF57" s="496"/>
      <c r="AG57" s="496"/>
      <c r="AH57" s="497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490"/>
      <c r="BM57" s="491"/>
      <c r="BN57" s="491"/>
      <c r="BO57" s="492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5"/>
      <c r="W58" s="503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5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52"/>
      <c r="AT58" s="752"/>
      <c r="AU58" s="75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5"/>
      <c r="W59" s="503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5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5"/>
      <c r="W60" s="503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5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5"/>
      <c r="W61" s="503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5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5"/>
      <c r="W62" s="503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5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5"/>
      <c r="W63" s="503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5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5"/>
      <c r="W64" s="503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5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5"/>
      <c r="W65" s="503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5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5"/>
      <c r="W66" s="503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5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493"/>
      <c r="BM66" s="494"/>
      <c r="BN66" s="494"/>
      <c r="BO66" s="495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5"/>
      <c r="W67" s="503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H67" s="497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490"/>
      <c r="BM67" s="491"/>
      <c r="BN67" s="491"/>
      <c r="BO67" s="492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5"/>
      <c r="W68" s="503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H68" s="497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490"/>
      <c r="BM68" s="491"/>
      <c r="BN68" s="491"/>
      <c r="BO68" s="492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5"/>
      <c r="W69" s="504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H69" s="497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490"/>
      <c r="BM69" s="491"/>
      <c r="BN69" s="491"/>
      <c r="BO69" s="492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5"/>
      <c r="W70" s="504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7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490"/>
      <c r="BM70" s="491"/>
      <c r="BN70" s="491"/>
      <c r="BO70" s="492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4">
    <mergeCell ref="BT70:BV70"/>
    <mergeCell ref="AZ69:BC69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AI67:AR67"/>
    <mergeCell ref="AS67:AU67"/>
    <mergeCell ref="AV67:AY67"/>
    <mergeCell ref="BT68:BV68"/>
    <mergeCell ref="D69:E69"/>
    <mergeCell ref="F69:G69"/>
    <mergeCell ref="AI69:AR69"/>
    <mergeCell ref="AS69:AU69"/>
    <mergeCell ref="AV69:AY69"/>
    <mergeCell ref="AZ67:BC67"/>
    <mergeCell ref="BD67:BG67"/>
    <mergeCell ref="BH67:BK67"/>
    <mergeCell ref="BP67:BS67"/>
    <mergeCell ref="BT67:BV67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68:BS68"/>
    <mergeCell ref="D67:E67"/>
    <mergeCell ref="BD65:BG65"/>
    <mergeCell ref="BH65:BK65"/>
    <mergeCell ref="BL65:BO65"/>
    <mergeCell ref="BP65:BS65"/>
    <mergeCell ref="BT65:BV65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5:BC65"/>
    <mergeCell ref="AZ66:BC66"/>
    <mergeCell ref="BD66:BG66"/>
    <mergeCell ref="BH66:BK66"/>
    <mergeCell ref="BP66:BS66"/>
    <mergeCell ref="BT66:BV66"/>
    <mergeCell ref="F67:G67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BL59:BO59"/>
    <mergeCell ref="BP59:BS59"/>
    <mergeCell ref="BT59:BV59"/>
    <mergeCell ref="AZ59:BC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58:BV58"/>
    <mergeCell ref="AZ57:BC57"/>
    <mergeCell ref="BD57:BG57"/>
    <mergeCell ref="BH57:BK57"/>
    <mergeCell ref="BP57:BS57"/>
    <mergeCell ref="BT57:BV57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D58:E58"/>
    <mergeCell ref="F58:G58"/>
    <mergeCell ref="AI58:AR58"/>
    <mergeCell ref="AS58:AU58"/>
    <mergeCell ref="AV58:AY58"/>
    <mergeCell ref="AZ56:BC56"/>
    <mergeCell ref="BD56:BG56"/>
    <mergeCell ref="BH56:BK56"/>
    <mergeCell ref="AZ58:BC58"/>
    <mergeCell ref="BD58:BG58"/>
    <mergeCell ref="BH58:BK58"/>
    <mergeCell ref="BL58:BO58"/>
    <mergeCell ref="BP58:BS58"/>
    <mergeCell ref="D55:E55"/>
    <mergeCell ref="F55:G55"/>
    <mergeCell ref="AI55:AR55"/>
    <mergeCell ref="AS55:AU55"/>
    <mergeCell ref="AV55:AY55"/>
    <mergeCell ref="BT56:BV56"/>
    <mergeCell ref="D57:E57"/>
    <mergeCell ref="F57:G57"/>
    <mergeCell ref="AI57:AR57"/>
    <mergeCell ref="AS57:AU57"/>
    <mergeCell ref="AV57:AY57"/>
    <mergeCell ref="AZ55:BC55"/>
    <mergeCell ref="BD55:BG55"/>
    <mergeCell ref="BH55:BK55"/>
    <mergeCell ref="BP55:BS55"/>
    <mergeCell ref="BT55:BV55"/>
    <mergeCell ref="D56:E56"/>
    <mergeCell ref="F56:G56"/>
    <mergeCell ref="AI56:AR56"/>
    <mergeCell ref="AS56:AU56"/>
    <mergeCell ref="AV56:AY56"/>
    <mergeCell ref="BP56:BS56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P53:BS53"/>
    <mergeCell ref="BD51:BG51"/>
    <mergeCell ref="BH51:BK51"/>
    <mergeCell ref="BL51:BO51"/>
    <mergeCell ref="BP51:BS51"/>
    <mergeCell ref="BT51:BV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1:BC51"/>
    <mergeCell ref="AZ52:BC52"/>
    <mergeCell ref="BD52:BG52"/>
    <mergeCell ref="BH52:BK52"/>
    <mergeCell ref="BP52:BS52"/>
    <mergeCell ref="BT52:BV52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D27:E27"/>
    <mergeCell ref="F27:G27"/>
    <mergeCell ref="AI27:AR27"/>
    <mergeCell ref="AS27:AU27"/>
    <mergeCell ref="AV27:AY27"/>
    <mergeCell ref="D30:E30"/>
    <mergeCell ref="F30:G30"/>
    <mergeCell ref="AI30:AR30"/>
    <mergeCell ref="AS30:AU30"/>
    <mergeCell ref="AV30:AY30"/>
    <mergeCell ref="BT28:BV28"/>
    <mergeCell ref="D29:E29"/>
    <mergeCell ref="F29:G29"/>
    <mergeCell ref="AS29:AU29"/>
    <mergeCell ref="AV29:AY29"/>
    <mergeCell ref="AZ29:BC29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H25:BK25"/>
    <mergeCell ref="BL25:BO25"/>
    <mergeCell ref="BP25:BS25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D24:E24"/>
    <mergeCell ref="F24:G24"/>
    <mergeCell ref="AI24:AR24"/>
    <mergeCell ref="AS24:AU24"/>
    <mergeCell ref="AV24:AY24"/>
    <mergeCell ref="AZ24:BC24"/>
    <mergeCell ref="BD24:BG24"/>
    <mergeCell ref="BT25:BV25"/>
    <mergeCell ref="D26:E26"/>
    <mergeCell ref="F26:G26"/>
    <mergeCell ref="AS26:AU26"/>
    <mergeCell ref="AV26:AY26"/>
    <mergeCell ref="AZ26:BC26"/>
    <mergeCell ref="BH24:BK24"/>
    <mergeCell ref="BL24:BO24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0:BS20"/>
    <mergeCell ref="BT20:BV20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="85" zoomScaleNormal="100" zoomScaleSheetLayoutView="85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ACT_TCAP_LINKAGE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">
        <v>997</v>
      </c>
      <c r="J12" s="167"/>
      <c r="K12" s="167"/>
      <c r="L12" s="167"/>
      <c r="M12" s="167"/>
      <c r="N12" s="167"/>
      <c r="O12" s="167"/>
      <c r="P12" s="168"/>
      <c r="Q12" s="830" t="s">
        <v>904</v>
      </c>
      <c r="R12" s="831"/>
      <c r="S12" s="831"/>
      <c r="T12" s="831"/>
      <c r="U12" s="832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830" t="s">
        <v>902</v>
      </c>
      <c r="D13" s="831"/>
      <c r="E13" s="831"/>
      <c r="F13" s="831"/>
      <c r="G13" s="831"/>
      <c r="H13" s="832"/>
      <c r="I13" s="833" t="s">
        <v>996</v>
      </c>
      <c r="J13" s="834"/>
      <c r="K13" s="834"/>
      <c r="L13" s="834"/>
      <c r="M13" s="834"/>
      <c r="N13" s="834"/>
      <c r="O13" s="834"/>
      <c r="P13" s="835"/>
      <c r="Q13" s="830" t="s">
        <v>900</v>
      </c>
      <c r="R13" s="831"/>
      <c r="S13" s="831"/>
      <c r="T13" s="831"/>
      <c r="U13" s="832"/>
      <c r="V13" s="176" t="s">
        <v>899</v>
      </c>
      <c r="W13" s="132" t="s">
        <v>898</v>
      </c>
      <c r="X13" s="132"/>
      <c r="Y13" s="176" t="s">
        <v>897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830" t="s">
        <v>895</v>
      </c>
      <c r="D14" s="831"/>
      <c r="E14" s="831"/>
      <c r="F14" s="831"/>
      <c r="G14" s="831"/>
      <c r="H14" s="832"/>
      <c r="I14" s="792">
        <f>SUM(BP20:BS70)</f>
        <v>142</v>
      </c>
      <c r="J14" s="793"/>
      <c r="K14" s="793"/>
      <c r="L14" s="793"/>
      <c r="M14" s="793"/>
      <c r="N14" s="793"/>
      <c r="O14" s="793"/>
      <c r="P14" s="794"/>
      <c r="Q14" s="836"/>
      <c r="R14" s="837"/>
      <c r="S14" s="837"/>
      <c r="T14" s="837"/>
      <c r="U14" s="837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61">
        <v>1</v>
      </c>
      <c r="D20" s="747">
        <v>1</v>
      </c>
      <c r="E20" s="748"/>
      <c r="F20" s="747"/>
      <c r="G20" s="748"/>
      <c r="H20" s="261"/>
      <c r="I20" s="266"/>
      <c r="J20" s="262"/>
      <c r="K20" s="262"/>
      <c r="L20" s="263" t="s">
        <v>876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875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856</v>
      </c>
      <c r="AT20" s="752"/>
      <c r="AU20" s="752"/>
      <c r="AV20" s="741">
        <f>LEN(L20)+LEN(M20)+LEN(N20)+LEN(O20)+LEN(P20)+LEN(Q20)</f>
        <v>10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SUM(AV20:BK20)+BL20*SUM(BP23:BS24)</f>
        <v>82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28.5" customHeight="1">
      <c r="B21" s="253"/>
      <c r="C21" s="261">
        <v>2</v>
      </c>
      <c r="D21" s="280"/>
      <c r="E21" s="281"/>
      <c r="F21" s="280"/>
      <c r="G21" s="281"/>
      <c r="H21" s="261"/>
      <c r="I21" s="261"/>
      <c r="J21" s="262"/>
      <c r="K21" s="262"/>
      <c r="L21" s="20" t="s">
        <v>862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0" t="s">
        <v>861</v>
      </c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9"/>
      <c r="AI21" s="815" t="s">
        <v>860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856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20</v>
      </c>
      <c r="BA21" s="757"/>
      <c r="BB21" s="757"/>
      <c r="BC21" s="758"/>
      <c r="BD21" s="741">
        <f>IF(AS21="String", AZ21, IF(AS21="Number",ROUNDUP(AZ21/2,0),0))</f>
        <v>20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61">
        <v>3</v>
      </c>
      <c r="D22" s="783"/>
      <c r="E22" s="784"/>
      <c r="F22" s="783"/>
      <c r="G22" s="784"/>
      <c r="H22" s="259"/>
      <c r="I22" s="259"/>
      <c r="J22" s="260"/>
      <c r="K22" s="260"/>
      <c r="L22" s="20" t="s">
        <v>859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858</v>
      </c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9"/>
      <c r="AI22" s="815" t="s">
        <v>857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856</v>
      </c>
      <c r="AT22" s="752"/>
      <c r="AU22" s="752"/>
      <c r="AV22" s="741">
        <f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30</v>
      </c>
      <c r="BQ22" s="742"/>
      <c r="BR22" s="742"/>
      <c r="BS22" s="743"/>
      <c r="BT22" s="780"/>
      <c r="BU22" s="781"/>
      <c r="BV22" s="782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137"/>
      <c r="M23" s="137"/>
      <c r="N23" s="20"/>
      <c r="O23" s="20"/>
      <c r="P23" s="20"/>
      <c r="Q23" s="20"/>
      <c r="R23" s="20"/>
      <c r="S23" s="20"/>
      <c r="T23" s="20"/>
      <c r="U23" s="20"/>
      <c r="V23" s="21"/>
      <c r="W23" s="13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61"/>
      <c r="D24" s="747"/>
      <c r="E24" s="748"/>
      <c r="F24" s="747"/>
      <c r="G24" s="748"/>
      <c r="H24" s="261"/>
      <c r="I24" s="261"/>
      <c r="J24" s="262"/>
      <c r="K24" s="262"/>
      <c r="L24" s="137"/>
      <c r="M24" s="137"/>
      <c r="N24" s="20"/>
      <c r="O24" s="20"/>
      <c r="P24" s="20"/>
      <c r="Q24" s="20"/>
      <c r="R24" s="20"/>
      <c r="S24" s="20"/>
      <c r="T24" s="20"/>
      <c r="U24" s="20"/>
      <c r="V24" s="21"/>
      <c r="W24" s="13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137"/>
      <c r="M25" s="137"/>
      <c r="N25" s="20"/>
      <c r="O25" s="20"/>
      <c r="P25" s="20"/>
      <c r="Q25" s="20"/>
      <c r="R25" s="20"/>
      <c r="S25" s="20"/>
      <c r="T25" s="20"/>
      <c r="U25" s="20"/>
      <c r="V25" s="21"/>
      <c r="W25" s="13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137"/>
      <c r="M26" s="137"/>
      <c r="N26" s="20"/>
      <c r="O26" s="20"/>
      <c r="P26" s="20"/>
      <c r="Q26" s="20"/>
      <c r="R26" s="20"/>
      <c r="S26" s="20"/>
      <c r="T26" s="20"/>
      <c r="U26" s="20"/>
      <c r="V26" s="21"/>
      <c r="W26" s="13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1"/>
      <c r="E27" s="743"/>
      <c r="F27" s="741"/>
      <c r="G27" s="743"/>
      <c r="H27" s="266"/>
      <c r="I27" s="266"/>
      <c r="J27" s="267"/>
      <c r="K27" s="267"/>
      <c r="L27" s="137"/>
      <c r="M27" s="137"/>
      <c r="N27" s="20"/>
      <c r="O27" s="20"/>
      <c r="P27" s="20"/>
      <c r="Q27" s="20"/>
      <c r="R27" s="20"/>
      <c r="S27" s="20"/>
      <c r="T27" s="20"/>
      <c r="U27" s="20"/>
      <c r="V27" s="21"/>
      <c r="W27" s="13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1"/>
      <c r="E28" s="743"/>
      <c r="F28" s="741"/>
      <c r="G28" s="743"/>
      <c r="H28" s="266"/>
      <c r="I28" s="266"/>
      <c r="J28" s="267"/>
      <c r="K28" s="267"/>
      <c r="L28" s="137"/>
      <c r="M28" s="137"/>
      <c r="N28" s="20"/>
      <c r="O28" s="20"/>
      <c r="P28" s="20"/>
      <c r="Q28" s="20"/>
      <c r="R28" s="20"/>
      <c r="S28" s="20"/>
      <c r="T28" s="20"/>
      <c r="U28" s="20"/>
      <c r="V28" s="21"/>
      <c r="W28" s="13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21"/>
      <c r="AJ28" s="822"/>
      <c r="AK28" s="822"/>
      <c r="AL28" s="822"/>
      <c r="AM28" s="822"/>
      <c r="AN28" s="822"/>
      <c r="AO28" s="822"/>
      <c r="AP28" s="822"/>
      <c r="AQ28" s="822"/>
      <c r="AR28" s="823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1"/>
      <c r="E29" s="743"/>
      <c r="F29" s="741"/>
      <c r="G29" s="743"/>
      <c r="H29" s="266"/>
      <c r="I29" s="266"/>
      <c r="J29" s="267"/>
      <c r="K29" s="267"/>
      <c r="L29" s="137"/>
      <c r="M29" s="137"/>
      <c r="N29" s="20"/>
      <c r="O29" s="20"/>
      <c r="P29" s="20"/>
      <c r="Q29" s="20"/>
      <c r="R29" s="20"/>
      <c r="S29" s="20"/>
      <c r="T29" s="20"/>
      <c r="U29" s="20"/>
      <c r="V29" s="21"/>
      <c r="W29" s="13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1"/>
      <c r="E30" s="743"/>
      <c r="F30" s="741"/>
      <c r="G30" s="743"/>
      <c r="H30" s="266"/>
      <c r="I30" s="266"/>
      <c r="J30" s="267"/>
      <c r="K30" s="267"/>
      <c r="L30" s="137"/>
      <c r="M30" s="137"/>
      <c r="N30" s="20"/>
      <c r="O30" s="20"/>
      <c r="P30" s="20"/>
      <c r="Q30" s="20"/>
      <c r="R30" s="20"/>
      <c r="S30" s="20"/>
      <c r="T30" s="20"/>
      <c r="U30" s="20"/>
      <c r="V30" s="21"/>
      <c r="W30" s="13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/>
      <c r="D31" s="741"/>
      <c r="E31" s="743"/>
      <c r="F31" s="741"/>
      <c r="G31" s="743"/>
      <c r="H31" s="266"/>
      <c r="I31" s="266"/>
      <c r="J31" s="267"/>
      <c r="K31" s="267"/>
      <c r="L31" s="137"/>
      <c r="M31" s="137"/>
      <c r="N31" s="20"/>
      <c r="O31" s="20"/>
      <c r="P31" s="20"/>
      <c r="Q31" s="20"/>
      <c r="R31" s="20"/>
      <c r="S31" s="20"/>
      <c r="T31" s="20"/>
      <c r="U31" s="20"/>
      <c r="V31" s="21"/>
      <c r="W31" s="13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137"/>
      <c r="M32" s="137"/>
      <c r="N32" s="20"/>
      <c r="O32" s="20"/>
      <c r="P32" s="20"/>
      <c r="Q32" s="20"/>
      <c r="R32" s="20"/>
      <c r="S32" s="20"/>
      <c r="T32" s="20"/>
      <c r="U32" s="20"/>
      <c r="V32" s="21"/>
      <c r="W32" s="13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135"/>
      <c r="M33" s="135"/>
      <c r="N33" s="20"/>
      <c r="O33" s="20"/>
      <c r="P33" s="20"/>
      <c r="Q33" s="20"/>
      <c r="R33" s="20"/>
      <c r="S33" s="20"/>
      <c r="T33" s="20"/>
      <c r="U33" s="20"/>
      <c r="V33" s="21"/>
      <c r="W33" s="134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2"/>
      <c r="AT33" s="752"/>
      <c r="AU33" s="75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137"/>
      <c r="M34" s="137"/>
      <c r="N34" s="20"/>
      <c r="O34" s="20"/>
      <c r="P34" s="20"/>
      <c r="Q34" s="20"/>
      <c r="R34" s="20"/>
      <c r="S34" s="20"/>
      <c r="T34" s="20"/>
      <c r="U34" s="20"/>
      <c r="V34" s="21"/>
      <c r="W34" s="136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9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2"/>
      <c r="AT34" s="752"/>
      <c r="AU34" s="75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137"/>
      <c r="M35" s="137"/>
      <c r="N35" s="20"/>
      <c r="O35" s="20"/>
      <c r="P35" s="20"/>
      <c r="Q35" s="20"/>
      <c r="R35" s="20"/>
      <c r="S35" s="20"/>
      <c r="T35" s="20"/>
      <c r="U35" s="20"/>
      <c r="V35" s="21"/>
      <c r="W35" s="136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2"/>
      <c r="AT35" s="752"/>
      <c r="AU35" s="75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137"/>
      <c r="M36" s="137"/>
      <c r="N36" s="20"/>
      <c r="O36" s="20"/>
      <c r="P36" s="20"/>
      <c r="Q36" s="20"/>
      <c r="R36" s="20"/>
      <c r="S36" s="20"/>
      <c r="T36" s="20"/>
      <c r="U36" s="20"/>
      <c r="V36" s="21"/>
      <c r="W36" s="13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52"/>
      <c r="AT36" s="752"/>
      <c r="AU36" s="75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137"/>
      <c r="M37" s="137"/>
      <c r="N37" s="20"/>
      <c r="O37" s="20"/>
      <c r="P37" s="20"/>
      <c r="Q37" s="20"/>
      <c r="R37" s="20"/>
      <c r="S37" s="20"/>
      <c r="T37" s="20"/>
      <c r="U37" s="20"/>
      <c r="V37" s="21"/>
      <c r="W37" s="13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137"/>
      <c r="M38" s="137"/>
      <c r="N38" s="20"/>
      <c r="O38" s="20"/>
      <c r="P38" s="20"/>
      <c r="Q38" s="20"/>
      <c r="R38" s="20"/>
      <c r="S38" s="20"/>
      <c r="T38" s="20"/>
      <c r="U38" s="20"/>
      <c r="V38" s="21"/>
      <c r="W38" s="13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135"/>
      <c r="M39" s="135"/>
      <c r="N39" s="20"/>
      <c r="O39" s="20"/>
      <c r="P39" s="20"/>
      <c r="Q39" s="20"/>
      <c r="R39" s="20"/>
      <c r="S39" s="20"/>
      <c r="T39" s="20"/>
      <c r="U39" s="20"/>
      <c r="V39" s="21"/>
      <c r="W39" s="134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63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63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63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63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52"/>
      <c r="AT44" s="752"/>
      <c r="AU44" s="75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9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52"/>
      <c r="AT45" s="752"/>
      <c r="AU45" s="75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52"/>
      <c r="AT46" s="752"/>
      <c r="AU46" s="75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63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63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52"/>
      <c r="AT47" s="752"/>
      <c r="AU47" s="75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63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63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141"/>
      <c r="BM52" s="142"/>
      <c r="BN52" s="142"/>
      <c r="BO52" s="1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9"/>
      <c r="BA53" s="760"/>
      <c r="BB53" s="760"/>
      <c r="BC53" s="818"/>
      <c r="BD53" s="741"/>
      <c r="BE53" s="742"/>
      <c r="BF53" s="742"/>
      <c r="BG53" s="743"/>
      <c r="BH53" s="741"/>
      <c r="BI53" s="742"/>
      <c r="BJ53" s="742"/>
      <c r="BK53" s="743"/>
      <c r="BL53" s="138"/>
      <c r="BM53" s="139"/>
      <c r="BN53" s="139"/>
      <c r="BO53" s="140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9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52"/>
      <c r="AT58" s="752"/>
      <c r="AU58" s="75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141"/>
      <c r="BM66" s="142"/>
      <c r="BN66" s="142"/>
      <c r="BO66" s="1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9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138"/>
      <c r="BM67" s="139"/>
      <c r="BN67" s="139"/>
      <c r="BO67" s="140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44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4">
    <mergeCell ref="Q12:U12"/>
    <mergeCell ref="C13:H13"/>
    <mergeCell ref="I13:P13"/>
    <mergeCell ref="Q13:U13"/>
    <mergeCell ref="B2:M5"/>
    <mergeCell ref="N2:T2"/>
    <mergeCell ref="U2:AA2"/>
    <mergeCell ref="C14:H14"/>
    <mergeCell ref="I14:P14"/>
    <mergeCell ref="Q14:U14"/>
    <mergeCell ref="V14:AB14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BT18:BV19"/>
    <mergeCell ref="AV19:AY19"/>
    <mergeCell ref="AZ19:BC19"/>
    <mergeCell ref="BD19:BG19"/>
    <mergeCell ref="BH19:BK19"/>
    <mergeCell ref="BL19:BO19"/>
    <mergeCell ref="BP19:BS19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1:BO21"/>
    <mergeCell ref="BL22:BO22"/>
    <mergeCell ref="BP22:BS22"/>
    <mergeCell ref="BT22:BV22"/>
    <mergeCell ref="BP20:BS20"/>
    <mergeCell ref="BT20:BV20"/>
    <mergeCell ref="AI21:AR21"/>
    <mergeCell ref="AS21:AU21"/>
    <mergeCell ref="AV21:AY21"/>
    <mergeCell ref="AZ21:BC21"/>
    <mergeCell ref="BD21:BG21"/>
    <mergeCell ref="BH21:BK21"/>
    <mergeCell ref="BP21:BS21"/>
    <mergeCell ref="BT21:BV21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D23:BG23"/>
    <mergeCell ref="BH23:BK23"/>
    <mergeCell ref="D25:E25"/>
    <mergeCell ref="F25:G25"/>
    <mergeCell ref="AI25:AR25"/>
    <mergeCell ref="AS25:AU25"/>
    <mergeCell ref="AV25:AY25"/>
    <mergeCell ref="AZ25:BC25"/>
    <mergeCell ref="BD25:BG25"/>
    <mergeCell ref="D23:E23"/>
    <mergeCell ref="F23:G23"/>
    <mergeCell ref="AI23:AR23"/>
    <mergeCell ref="AS23:AU23"/>
    <mergeCell ref="AV23:AY23"/>
    <mergeCell ref="AZ23:BC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P25:BS25"/>
    <mergeCell ref="BT25:BV25"/>
    <mergeCell ref="BD24:BG24"/>
    <mergeCell ref="BH24:BK24"/>
    <mergeCell ref="BL24:BO24"/>
    <mergeCell ref="BP24:BS24"/>
    <mergeCell ref="BT24:BV24"/>
    <mergeCell ref="BD26:BG26"/>
    <mergeCell ref="AZ28:BC28"/>
    <mergeCell ref="BD28:BG28"/>
    <mergeCell ref="BH28:BK28"/>
    <mergeCell ref="BH25:BK25"/>
    <mergeCell ref="BL25:BO25"/>
    <mergeCell ref="BL26:BO26"/>
    <mergeCell ref="BP26:BS26"/>
    <mergeCell ref="BT26:BV26"/>
    <mergeCell ref="BH26:BK26"/>
    <mergeCell ref="BD27:BG27"/>
    <mergeCell ref="BH27:BK27"/>
    <mergeCell ref="BL27:BO27"/>
    <mergeCell ref="BP27:BS27"/>
    <mergeCell ref="BT27:BV27"/>
    <mergeCell ref="D27:E27"/>
    <mergeCell ref="F27:G27"/>
    <mergeCell ref="AI27:AR27"/>
    <mergeCell ref="AS27:AU27"/>
    <mergeCell ref="AV27:AY27"/>
    <mergeCell ref="AZ27:BC27"/>
    <mergeCell ref="D26:E26"/>
    <mergeCell ref="D28:E28"/>
    <mergeCell ref="F28:G28"/>
    <mergeCell ref="AI28:AR28"/>
    <mergeCell ref="AS28:AU28"/>
    <mergeCell ref="AV28:AY28"/>
    <mergeCell ref="F26:G26"/>
    <mergeCell ref="AS26:AU26"/>
    <mergeCell ref="AV26:AY26"/>
    <mergeCell ref="AZ26:BC26"/>
    <mergeCell ref="BH29:BK29"/>
    <mergeCell ref="BL28:BO28"/>
    <mergeCell ref="BP28:BS28"/>
    <mergeCell ref="BT28:BV28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L30:BO30"/>
    <mergeCell ref="BP30:BS30"/>
    <mergeCell ref="BT30:BV30"/>
    <mergeCell ref="AZ33:BC33"/>
    <mergeCell ref="BD33:BG33"/>
    <mergeCell ref="F31:G31"/>
    <mergeCell ref="AI31:AR31"/>
    <mergeCell ref="AS31:AU31"/>
    <mergeCell ref="AV31:AY31"/>
    <mergeCell ref="BH33:BK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BH32:BK32"/>
    <mergeCell ref="AZ32:BC32"/>
    <mergeCell ref="BD32:BG32"/>
    <mergeCell ref="BD30:BG30"/>
    <mergeCell ref="BH30:BK30"/>
    <mergeCell ref="BH31:BK31"/>
    <mergeCell ref="AZ31:BC31"/>
    <mergeCell ref="BD31:BG31"/>
    <mergeCell ref="F34:G34"/>
    <mergeCell ref="AI34:AR34"/>
    <mergeCell ref="AS34:AU34"/>
    <mergeCell ref="AV34:AY34"/>
    <mergeCell ref="AZ35:BC35"/>
    <mergeCell ref="D35:E35"/>
    <mergeCell ref="F35:G35"/>
    <mergeCell ref="AI35:AR35"/>
    <mergeCell ref="AS35:AU35"/>
    <mergeCell ref="AV35:AY35"/>
    <mergeCell ref="BP31:BS31"/>
    <mergeCell ref="BT31:BV31"/>
    <mergeCell ref="D33:E33"/>
    <mergeCell ref="F33:G33"/>
    <mergeCell ref="BL36:BO36"/>
    <mergeCell ref="BP36:BS36"/>
    <mergeCell ref="BT36:BV36"/>
    <mergeCell ref="BL31:BO31"/>
    <mergeCell ref="BL33:BO33"/>
    <mergeCell ref="BP33:BS33"/>
    <mergeCell ref="BT33:BV33"/>
    <mergeCell ref="BL32:BO32"/>
    <mergeCell ref="BP32:BS32"/>
    <mergeCell ref="BT32:BV32"/>
    <mergeCell ref="D31:E31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D34:E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9:BC39"/>
    <mergeCell ref="AZ38:BC38"/>
    <mergeCell ref="BP34:BS34"/>
    <mergeCell ref="BT34:BV34"/>
    <mergeCell ref="AZ34:BC34"/>
    <mergeCell ref="AZ37:BC37"/>
    <mergeCell ref="BD37:BG37"/>
    <mergeCell ref="BH37:BK37"/>
    <mergeCell ref="BL37:BO37"/>
    <mergeCell ref="AZ36:BC36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BP37:BS37"/>
    <mergeCell ref="BT37:BV37"/>
    <mergeCell ref="BD36:BG36"/>
    <mergeCell ref="BH36:BK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D42:BG42"/>
    <mergeCell ref="BH42:BK42"/>
    <mergeCell ref="BL42:BO42"/>
    <mergeCell ref="BP42:BS42"/>
    <mergeCell ref="BT42:BV42"/>
    <mergeCell ref="AZ42:BC42"/>
    <mergeCell ref="AZ43:BC43"/>
    <mergeCell ref="BD43:BG43"/>
    <mergeCell ref="BH43:BK43"/>
    <mergeCell ref="BL43:BO43"/>
    <mergeCell ref="BP43:BS43"/>
    <mergeCell ref="BT43:BV43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BD44:BG44"/>
    <mergeCell ref="BH44:BK44"/>
    <mergeCell ref="BL44:BO44"/>
    <mergeCell ref="BP44:BS44"/>
    <mergeCell ref="BT44:BV44"/>
    <mergeCell ref="AZ44:BC44"/>
    <mergeCell ref="AZ45:BC45"/>
    <mergeCell ref="BD45:BG45"/>
    <mergeCell ref="BH45:BK45"/>
    <mergeCell ref="BL45:BO45"/>
    <mergeCell ref="BP45:BS45"/>
    <mergeCell ref="BT45:BV45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BD46:BG46"/>
    <mergeCell ref="BH46:BK46"/>
    <mergeCell ref="BL46:BO46"/>
    <mergeCell ref="BP46:BS46"/>
    <mergeCell ref="BT46:BV46"/>
    <mergeCell ref="AZ46:BC46"/>
    <mergeCell ref="AZ47:BC47"/>
    <mergeCell ref="BD47:BG47"/>
    <mergeCell ref="BH47:BK47"/>
    <mergeCell ref="BL47:BO47"/>
    <mergeCell ref="BP47:BS47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BD48:BG48"/>
    <mergeCell ref="BH48:BK48"/>
    <mergeCell ref="BL48:BO48"/>
    <mergeCell ref="BP48:BS48"/>
    <mergeCell ref="BT48:BV48"/>
    <mergeCell ref="AZ48:BC48"/>
    <mergeCell ref="AZ49:BC49"/>
    <mergeCell ref="BD49:BG49"/>
    <mergeCell ref="BH49:BK49"/>
    <mergeCell ref="BL49:BO49"/>
    <mergeCell ref="BP49:BS49"/>
    <mergeCell ref="BT49:BV49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D50:BG50"/>
    <mergeCell ref="BH50:BK50"/>
    <mergeCell ref="BL50:BO50"/>
    <mergeCell ref="BP50:BS50"/>
    <mergeCell ref="BT50:BV50"/>
    <mergeCell ref="AZ50:BC50"/>
    <mergeCell ref="BT53:BV53"/>
    <mergeCell ref="AZ51:BC51"/>
    <mergeCell ref="BD51:BG51"/>
    <mergeCell ref="BH51:BK51"/>
    <mergeCell ref="BL51:BO51"/>
    <mergeCell ref="BP51:BS51"/>
    <mergeCell ref="BT51:BV51"/>
    <mergeCell ref="BT52:BV52"/>
    <mergeCell ref="BD52:BG52"/>
    <mergeCell ref="BH52:BK52"/>
    <mergeCell ref="BP52:BS52"/>
    <mergeCell ref="D53:E53"/>
    <mergeCell ref="F53:G53"/>
    <mergeCell ref="AI53:AR53"/>
    <mergeCell ref="AS53:AU53"/>
    <mergeCell ref="AV53:AY53"/>
    <mergeCell ref="AZ53:BC53"/>
    <mergeCell ref="D52:E52"/>
    <mergeCell ref="F52:G52"/>
    <mergeCell ref="AI52:AR52"/>
    <mergeCell ref="BD55:BG55"/>
    <mergeCell ref="BH55:BK55"/>
    <mergeCell ref="BP55:BS55"/>
    <mergeCell ref="AS52:AU52"/>
    <mergeCell ref="AV52:AY52"/>
    <mergeCell ref="AZ52:BC52"/>
    <mergeCell ref="BD53:BG53"/>
    <mergeCell ref="BH53:BK53"/>
    <mergeCell ref="BP53:BS53"/>
    <mergeCell ref="BT55:BV55"/>
    <mergeCell ref="D54:E54"/>
    <mergeCell ref="F54:G54"/>
    <mergeCell ref="AI54:AR54"/>
    <mergeCell ref="AS54:AU54"/>
    <mergeCell ref="AV54:AY54"/>
    <mergeCell ref="AZ54:BC54"/>
    <mergeCell ref="BD56:BG56"/>
    <mergeCell ref="BH56:BK56"/>
    <mergeCell ref="BP56:BS56"/>
    <mergeCell ref="BT54:BV54"/>
    <mergeCell ref="D55:E55"/>
    <mergeCell ref="F55:G55"/>
    <mergeCell ref="AI55:AR55"/>
    <mergeCell ref="AS55:AU55"/>
    <mergeCell ref="AV55:AY55"/>
    <mergeCell ref="AZ55:BC55"/>
    <mergeCell ref="BT56:BV56"/>
    <mergeCell ref="BD54:BG54"/>
    <mergeCell ref="BH54:BK54"/>
    <mergeCell ref="BP54:BS54"/>
    <mergeCell ref="D56:E56"/>
    <mergeCell ref="F56:G56"/>
    <mergeCell ref="AI56:AR56"/>
    <mergeCell ref="AS56:AU56"/>
    <mergeCell ref="AV56:AY56"/>
    <mergeCell ref="AZ56:BC56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D57:E57"/>
    <mergeCell ref="F57:G57"/>
    <mergeCell ref="AI57:AR57"/>
    <mergeCell ref="AS57:AU57"/>
    <mergeCell ref="AV57:AY57"/>
    <mergeCell ref="AZ57:BC57"/>
    <mergeCell ref="AV58:AY58"/>
    <mergeCell ref="AZ58:BC58"/>
    <mergeCell ref="AZ59:BC59"/>
    <mergeCell ref="BH57:BK57"/>
    <mergeCell ref="BP57:BS57"/>
    <mergeCell ref="BT57:BV57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BD59:BG59"/>
    <mergeCell ref="BD57:BG57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BD60:BG60"/>
    <mergeCell ref="BH60:BK60"/>
    <mergeCell ref="BL60:BO60"/>
    <mergeCell ref="BP60:BS60"/>
    <mergeCell ref="BT60:BV60"/>
    <mergeCell ref="AZ60:BC60"/>
    <mergeCell ref="AZ61:BC61"/>
    <mergeCell ref="BD61:BG61"/>
    <mergeCell ref="BH61:BK61"/>
    <mergeCell ref="BL61:BO61"/>
    <mergeCell ref="BP61:BS61"/>
    <mergeCell ref="BT61:BV61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BD62:BG62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4:BG64"/>
    <mergeCell ref="BH64:BK64"/>
    <mergeCell ref="BL64:BO64"/>
    <mergeCell ref="BP64:BS64"/>
    <mergeCell ref="BT64:BV64"/>
    <mergeCell ref="AZ64:BC64"/>
    <mergeCell ref="BD67:BG67"/>
    <mergeCell ref="BH67:BK67"/>
    <mergeCell ref="BP67:BS67"/>
    <mergeCell ref="BT67:BV67"/>
    <mergeCell ref="AZ65:BC65"/>
    <mergeCell ref="BD65:BG65"/>
    <mergeCell ref="BH65:BK65"/>
    <mergeCell ref="BL65:BO65"/>
    <mergeCell ref="BP65:BS65"/>
    <mergeCell ref="BT65:BV65"/>
    <mergeCell ref="BT66:BV66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P66:BS66"/>
    <mergeCell ref="BD70:BG70"/>
    <mergeCell ref="BH70:BK70"/>
    <mergeCell ref="BP70:BS70"/>
    <mergeCell ref="D67:E67"/>
    <mergeCell ref="F67:G67"/>
    <mergeCell ref="AI67:AR67"/>
    <mergeCell ref="AS67:AU67"/>
    <mergeCell ref="AV67:AY67"/>
    <mergeCell ref="AZ67:BC67"/>
    <mergeCell ref="AS68:AU68"/>
    <mergeCell ref="AV68:AY68"/>
    <mergeCell ref="AZ68:BC68"/>
    <mergeCell ref="BT70:BV70"/>
    <mergeCell ref="BD69:BG69"/>
    <mergeCell ref="BH69:BK69"/>
    <mergeCell ref="BP69:BS69"/>
    <mergeCell ref="BT69:BV69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BD68:BG68"/>
    <mergeCell ref="BH68:BK68"/>
    <mergeCell ref="BP68:BS68"/>
    <mergeCell ref="D70:E70"/>
    <mergeCell ref="F70:G70"/>
    <mergeCell ref="AI70:AR70"/>
    <mergeCell ref="AS70:AU70"/>
    <mergeCell ref="AV70:AY70"/>
    <mergeCell ref="AZ70:BC70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B2B_PARAM_RENEWAL_NOTICE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B2B_PARAM_RENEWAL_NOTICE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541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SUM(BP20:BS67)</f>
        <v>102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22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815" t="s">
        <v>22</v>
      </c>
      <c r="AJ20" s="816"/>
      <c r="AK20" s="816"/>
      <c r="AL20" s="816"/>
      <c r="AM20" s="816"/>
      <c r="AN20" s="816"/>
      <c r="AO20" s="816"/>
      <c r="AP20" s="816"/>
      <c r="AQ20" s="816"/>
      <c r="AR20" s="817"/>
      <c r="AS20" s="752" t="s">
        <v>18</v>
      </c>
      <c r="AT20" s="752"/>
      <c r="AU20" s="752"/>
      <c r="AV20" s="940">
        <f>LEN(L20)+LEN(M20)+LEN(N20)+LEN(O20)+LEN(P20)+LEN(Q20)</f>
        <v>3</v>
      </c>
      <c r="AW20" s="941"/>
      <c r="AX20" s="941"/>
      <c r="AY20" s="942"/>
      <c r="AZ20" s="943">
        <v>17</v>
      </c>
      <c r="BA20" s="944"/>
      <c r="BB20" s="944"/>
      <c r="BC20" s="945"/>
      <c r="BD20" s="940">
        <f t="shared" ref="BD20" si="0">IF(AS20="String", AZ20, IF(AS20="Number",ROUNDUP(AZ20/2,0),0))</f>
        <v>17</v>
      </c>
      <c r="BE20" s="941"/>
      <c r="BF20" s="941"/>
      <c r="BG20" s="942"/>
      <c r="BH20" s="943">
        <f t="shared" ref="BH20" si="1"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20</v>
      </c>
      <c r="BQ20" s="941"/>
      <c r="BR20" s="941"/>
      <c r="BS20" s="942"/>
      <c r="BT20" s="780"/>
      <c r="BU20" s="781"/>
      <c r="BV20" s="782"/>
      <c r="BW20" s="255"/>
      <c r="BX20" s="252"/>
    </row>
    <row r="21" spans="2:76" s="234" customFormat="1" ht="33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0" t="s">
        <v>477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478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713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63" t="s">
        <v>42</v>
      </c>
      <c r="AT21" s="763"/>
      <c r="AU21" s="763"/>
      <c r="AV21" s="741">
        <f t="shared" ref="AV21" si="2">LEN(L21)+LEN(M21)+LEN(N21)+LEN(O21)+LEN(P21)+LEN(Q21)</f>
        <v>14</v>
      </c>
      <c r="AW21" s="742"/>
      <c r="AX21" s="742"/>
      <c r="AY21" s="743"/>
      <c r="AZ21" s="753">
        <v>3</v>
      </c>
      <c r="BA21" s="754"/>
      <c r="BB21" s="754"/>
      <c r="BC21" s="755"/>
      <c r="BD21" s="741">
        <f t="shared" ref="BD21" si="3">IF(AS21="String", AZ21, IF(AS21="Number",ROUNDUP(AZ21/2,0),0))</f>
        <v>2</v>
      </c>
      <c r="BE21" s="742"/>
      <c r="BF21" s="742"/>
      <c r="BG21" s="743"/>
      <c r="BH21" s="753">
        <f t="shared" ref="BH21" si="4"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17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5.5" customHeight="1">
      <c r="B22" s="253"/>
      <c r="C22" s="259">
        <v>3</v>
      </c>
      <c r="D22" s="747"/>
      <c r="E22" s="748"/>
      <c r="F22" s="747"/>
      <c r="G22" s="748"/>
      <c r="H22" s="266"/>
      <c r="I22" s="266"/>
      <c r="J22" s="267"/>
      <c r="K22" s="267"/>
      <c r="L22" s="20" t="s">
        <v>485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482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767" t="s">
        <v>508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76" t="s">
        <v>483</v>
      </c>
      <c r="AT22" s="761"/>
      <c r="AU22" s="762"/>
      <c r="AV22" s="741">
        <v>14</v>
      </c>
      <c r="AW22" s="742"/>
      <c r="AX22" s="742"/>
      <c r="AY22" s="743"/>
      <c r="AZ22" s="756">
        <v>1</v>
      </c>
      <c r="BA22" s="757"/>
      <c r="BB22" s="757"/>
      <c r="BC22" s="758"/>
      <c r="BD22" s="741">
        <v>1</v>
      </c>
      <c r="BE22" s="742"/>
      <c r="BF22" s="742"/>
      <c r="BG22" s="743"/>
      <c r="BH22" s="753">
        <v>0</v>
      </c>
      <c r="BI22" s="754"/>
      <c r="BJ22" s="754"/>
      <c r="BK22" s="755"/>
      <c r="BL22" s="138"/>
      <c r="BM22" s="139"/>
      <c r="BN22" s="139"/>
      <c r="BO22" s="140"/>
      <c r="BP22" s="741">
        <f>AV22+BD22+BH22</f>
        <v>15</v>
      </c>
      <c r="BQ22" s="742"/>
      <c r="BR22" s="742"/>
      <c r="BS22" s="743"/>
      <c r="BT22" s="770"/>
      <c r="BU22" s="771"/>
      <c r="BV22" s="772"/>
      <c r="BW22" s="255"/>
      <c r="BX22" s="252"/>
    </row>
    <row r="23" spans="2:76" s="234" customFormat="1" ht="21.75" customHeight="1">
      <c r="B23" s="253"/>
      <c r="C23" s="261">
        <v>4</v>
      </c>
      <c r="D23" s="747"/>
      <c r="E23" s="748"/>
      <c r="F23" s="747"/>
      <c r="G23" s="748"/>
      <c r="H23" s="266"/>
      <c r="I23" s="266"/>
      <c r="J23" s="267"/>
      <c r="K23" s="267"/>
      <c r="L23" s="20" t="s">
        <v>480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481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67" t="s">
        <v>714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776" t="s">
        <v>484</v>
      </c>
      <c r="AT23" s="761"/>
      <c r="AU23" s="762"/>
      <c r="AV23" s="741">
        <v>13</v>
      </c>
      <c r="AW23" s="742"/>
      <c r="AX23" s="742"/>
      <c r="AY23" s="743"/>
      <c r="AZ23" s="756">
        <v>14</v>
      </c>
      <c r="BA23" s="757"/>
      <c r="BB23" s="757"/>
      <c r="BC23" s="758"/>
      <c r="BD23" s="741">
        <f t="shared" ref="BD23" si="5">IF(AS23="String", AZ23, IF(AS23="Number",ROUNDUP(AZ23/2,0),0))</f>
        <v>14</v>
      </c>
      <c r="BE23" s="742"/>
      <c r="BF23" s="742"/>
      <c r="BG23" s="743"/>
      <c r="BH23" s="753">
        <f t="shared" ref="BH23" si="6">IF(AS23="Number",1,IF(AS23="List",3,IF(AS23="Map", 3, IF(AS23="Boolean",1,0))))</f>
        <v>0</v>
      </c>
      <c r="BI23" s="754"/>
      <c r="BJ23" s="754"/>
      <c r="BK23" s="755"/>
      <c r="BL23" s="753"/>
      <c r="BM23" s="754"/>
      <c r="BN23" s="754"/>
      <c r="BO23" s="755"/>
      <c r="BP23" s="741">
        <f t="shared" ref="BP23" si="7">AV23+BD23+BH23</f>
        <v>27</v>
      </c>
      <c r="BQ23" s="742"/>
      <c r="BR23" s="742"/>
      <c r="BS23" s="743"/>
      <c r="BT23" s="773"/>
      <c r="BU23" s="774"/>
      <c r="BV23" s="775"/>
      <c r="BW23" s="255"/>
      <c r="BX23" s="252"/>
    </row>
    <row r="24" spans="2:76" s="234" customFormat="1" ht="27" customHeight="1">
      <c r="B24" s="253"/>
      <c r="C24" s="261">
        <v>5</v>
      </c>
      <c r="D24" s="747"/>
      <c r="E24" s="748"/>
      <c r="F24" s="747"/>
      <c r="G24" s="748"/>
      <c r="H24" s="266"/>
      <c r="I24" s="266"/>
      <c r="J24" s="267"/>
      <c r="K24" s="267"/>
      <c r="L24" s="20" t="s">
        <v>476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473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4" t="s">
        <v>509</v>
      </c>
      <c r="AJ24" s="765"/>
      <c r="AK24" s="765"/>
      <c r="AL24" s="765"/>
      <c r="AM24" s="765"/>
      <c r="AN24" s="765"/>
      <c r="AO24" s="765"/>
      <c r="AP24" s="765"/>
      <c r="AQ24" s="765"/>
      <c r="AR24" s="766"/>
      <c r="AS24" s="752" t="s">
        <v>18</v>
      </c>
      <c r="AT24" s="752"/>
      <c r="AU24" s="752"/>
      <c r="AV24" s="741">
        <f>LEN(L24)+LEN(M24)+LEN(N24)+LEN(O24)+LEN(P24)+LEN(Q24)</f>
        <v>13</v>
      </c>
      <c r="AW24" s="742"/>
      <c r="AX24" s="742"/>
      <c r="AY24" s="743"/>
      <c r="AZ24" s="756">
        <v>10</v>
      </c>
      <c r="BA24" s="757"/>
      <c r="BB24" s="757"/>
      <c r="BC24" s="758"/>
      <c r="BD24" s="741">
        <f>IF(AS24="String", AZ24, IF(AS24="Number",ROUNDUP(AZ24/2,0),0))</f>
        <v>10</v>
      </c>
      <c r="BE24" s="742"/>
      <c r="BF24" s="742"/>
      <c r="BG24" s="743"/>
      <c r="BH24" s="753">
        <f>IF(AS24="Number",1,IF(AS24="List",3,IF(AS24="Map", 3, IF(AS24="Boolean",1,0))))</f>
        <v>0</v>
      </c>
      <c r="BI24" s="754"/>
      <c r="BJ24" s="754"/>
      <c r="BK24" s="755"/>
      <c r="BL24" s="741"/>
      <c r="BM24" s="742"/>
      <c r="BN24" s="742"/>
      <c r="BO24" s="743"/>
      <c r="BP24" s="741">
        <f>AV24+BD24+BH24</f>
        <v>23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12" customHeigh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15"/>
      <c r="AJ25" s="816"/>
      <c r="AK25" s="816"/>
      <c r="AL25" s="816"/>
      <c r="AM25" s="816"/>
      <c r="AN25" s="816"/>
      <c r="AO25" s="816"/>
      <c r="AP25" s="816"/>
      <c r="AQ25" s="816"/>
      <c r="AR25" s="817"/>
      <c r="AS25" s="776"/>
      <c r="AT25" s="761"/>
      <c r="AU25" s="76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41"/>
      <c r="BI25" s="742"/>
      <c r="BJ25" s="742"/>
      <c r="BK25" s="743"/>
      <c r="BL25" s="138"/>
      <c r="BM25" s="139"/>
      <c r="BN25" s="139"/>
      <c r="BO25" s="140"/>
      <c r="BP25" s="741"/>
      <c r="BQ25" s="742"/>
      <c r="BR25" s="742"/>
      <c r="BS25" s="743"/>
      <c r="BT25" s="773"/>
      <c r="BU25" s="774"/>
      <c r="BV25" s="775"/>
      <c r="BW25" s="255"/>
      <c r="BX25" s="252"/>
    </row>
    <row r="26" spans="2:76" s="234" customFormat="1" ht="12" customHeigh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9"/>
      <c r="AI26" s="815"/>
      <c r="AJ26" s="816"/>
      <c r="AK26" s="816"/>
      <c r="AL26" s="816"/>
      <c r="AM26" s="816"/>
      <c r="AN26" s="816"/>
      <c r="AO26" s="816"/>
      <c r="AP26" s="816"/>
      <c r="AQ26" s="816"/>
      <c r="AR26" s="817"/>
      <c r="AS26" s="776"/>
      <c r="AT26" s="761"/>
      <c r="AU26" s="76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41"/>
      <c r="BI26" s="742"/>
      <c r="BJ26" s="742"/>
      <c r="BK26" s="743"/>
      <c r="BL26" s="138"/>
      <c r="BM26" s="139"/>
      <c r="BN26" s="139"/>
      <c r="BO26" s="140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12" customHeigh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9"/>
      <c r="AI27" s="815"/>
      <c r="AJ27" s="816"/>
      <c r="AK27" s="816"/>
      <c r="AL27" s="816"/>
      <c r="AM27" s="816"/>
      <c r="AN27" s="816"/>
      <c r="AO27" s="816"/>
      <c r="AP27" s="816"/>
      <c r="AQ27" s="816"/>
      <c r="AR27" s="817"/>
      <c r="AS27" s="776"/>
      <c r="AT27" s="761"/>
      <c r="AU27" s="76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41"/>
      <c r="BI27" s="742"/>
      <c r="BJ27" s="742"/>
      <c r="BK27" s="743"/>
      <c r="BL27" s="138"/>
      <c r="BM27" s="139"/>
      <c r="BN27" s="139"/>
      <c r="BO27" s="140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12" customHeigh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15"/>
      <c r="AJ28" s="816"/>
      <c r="AK28" s="816"/>
      <c r="AL28" s="816"/>
      <c r="AM28" s="816"/>
      <c r="AN28" s="816"/>
      <c r="AO28" s="816"/>
      <c r="AP28" s="816"/>
      <c r="AQ28" s="816"/>
      <c r="AR28" s="817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41"/>
      <c r="BI28" s="742"/>
      <c r="BJ28" s="742"/>
      <c r="BK28" s="743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12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15"/>
      <c r="AJ29" s="816"/>
      <c r="AK29" s="816"/>
      <c r="AL29" s="816"/>
      <c r="AM29" s="816"/>
      <c r="AN29" s="816"/>
      <c r="AO29" s="816"/>
      <c r="AP29" s="816"/>
      <c r="AQ29" s="816"/>
      <c r="AR29" s="817"/>
      <c r="AS29" s="776"/>
      <c r="AT29" s="761"/>
      <c r="AU29" s="76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41"/>
      <c r="BI29" s="742"/>
      <c r="BJ29" s="742"/>
      <c r="BK29" s="743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12" customHeigh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815"/>
      <c r="AJ30" s="816"/>
      <c r="AK30" s="816"/>
      <c r="AL30" s="816"/>
      <c r="AM30" s="816"/>
      <c r="AN30" s="816"/>
      <c r="AO30" s="816"/>
      <c r="AP30" s="816"/>
      <c r="AQ30" s="816"/>
      <c r="AR30" s="817"/>
      <c r="AS30" s="776"/>
      <c r="AT30" s="761"/>
      <c r="AU30" s="76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41"/>
      <c r="BI30" s="742"/>
      <c r="BJ30" s="742"/>
      <c r="BK30" s="743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 ht="12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815"/>
      <c r="AJ31" s="816"/>
      <c r="AK31" s="816"/>
      <c r="AL31" s="816"/>
      <c r="AM31" s="816"/>
      <c r="AN31" s="816"/>
      <c r="AO31" s="816"/>
      <c r="AP31" s="816"/>
      <c r="AQ31" s="816"/>
      <c r="AR31" s="817"/>
      <c r="AS31" s="776"/>
      <c r="AT31" s="761"/>
      <c r="AU31" s="76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41"/>
      <c r="BI31" s="742"/>
      <c r="BJ31" s="742"/>
      <c r="BK31" s="743"/>
      <c r="BL31" s="741"/>
      <c r="BM31" s="742"/>
      <c r="BN31" s="742"/>
      <c r="BO31" s="743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 ht="12" customHeigh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76"/>
      <c r="AT32" s="761"/>
      <c r="AU32" s="76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41"/>
      <c r="BI32" s="742"/>
      <c r="BJ32" s="742"/>
      <c r="BK32" s="743"/>
      <c r="BL32" s="741"/>
      <c r="BM32" s="742"/>
      <c r="BN32" s="742"/>
      <c r="BO32" s="743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76"/>
      <c r="AT33" s="761"/>
      <c r="AU33" s="76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41"/>
      <c r="BI33" s="742"/>
      <c r="BJ33" s="742"/>
      <c r="BK33" s="743"/>
      <c r="BL33" s="141"/>
      <c r="BM33" s="142"/>
      <c r="BN33" s="142"/>
      <c r="BO33" s="143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76"/>
      <c r="AT34" s="761"/>
      <c r="AU34" s="762"/>
      <c r="AV34" s="741"/>
      <c r="AW34" s="742"/>
      <c r="AX34" s="742"/>
      <c r="AY34" s="743"/>
      <c r="AZ34" s="759"/>
      <c r="BA34" s="760"/>
      <c r="BB34" s="760"/>
      <c r="BC34" s="818"/>
      <c r="BD34" s="741"/>
      <c r="BE34" s="742"/>
      <c r="BF34" s="742"/>
      <c r="BG34" s="743"/>
      <c r="BH34" s="741"/>
      <c r="BI34" s="742"/>
      <c r="BJ34" s="742"/>
      <c r="BK34" s="743"/>
      <c r="BL34" s="138"/>
      <c r="BM34" s="139"/>
      <c r="BN34" s="139"/>
      <c r="BO34" s="140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3"/>
      <c r="BU36" s="774"/>
      <c r="BV36" s="775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138"/>
      <c r="BM38" s="139"/>
      <c r="BN38" s="139"/>
      <c r="BO38" s="140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41"/>
      <c r="BI44" s="742"/>
      <c r="BJ44" s="742"/>
      <c r="BK44" s="743"/>
      <c r="BL44" s="141"/>
      <c r="BM44" s="142"/>
      <c r="BN44" s="142"/>
      <c r="BO44" s="143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9"/>
      <c r="BA45" s="760"/>
      <c r="BB45" s="760"/>
      <c r="BC45" s="81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138"/>
      <c r="BM49" s="139"/>
      <c r="BN49" s="139"/>
      <c r="BO49" s="140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52"/>
      <c r="AT50" s="752"/>
      <c r="AU50" s="75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741"/>
      <c r="BM55" s="742"/>
      <c r="BN55" s="742"/>
      <c r="BO55" s="743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741"/>
      <c r="BM56" s="742"/>
      <c r="BN56" s="742"/>
      <c r="BO56" s="743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741"/>
      <c r="BM57" s="742"/>
      <c r="BN57" s="742"/>
      <c r="BO57" s="743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41"/>
      <c r="BI59" s="742"/>
      <c r="BJ59" s="742"/>
      <c r="BK59" s="743"/>
      <c r="BL59" s="141"/>
      <c r="BM59" s="142"/>
      <c r="BN59" s="142"/>
      <c r="BO59" s="143"/>
      <c r="BP59" s="741"/>
      <c r="BQ59" s="742"/>
      <c r="BR59" s="742"/>
      <c r="BS59" s="743"/>
      <c r="BT59" s="773"/>
      <c r="BU59" s="774"/>
      <c r="BV59" s="775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9"/>
      <c r="BA60" s="760"/>
      <c r="BB60" s="760"/>
      <c r="BC60" s="818"/>
      <c r="BD60" s="741"/>
      <c r="BE60" s="742"/>
      <c r="BF60" s="742"/>
      <c r="BG60" s="743"/>
      <c r="BH60" s="741"/>
      <c r="BI60" s="742"/>
      <c r="BJ60" s="742"/>
      <c r="BK60" s="743"/>
      <c r="BL60" s="138"/>
      <c r="BM60" s="139"/>
      <c r="BN60" s="139"/>
      <c r="BO60" s="140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138"/>
      <c r="BM61" s="139"/>
      <c r="BN61" s="139"/>
      <c r="BO61" s="140"/>
      <c r="BP61" s="741"/>
      <c r="BQ61" s="742"/>
      <c r="BR61" s="742"/>
      <c r="BS61" s="743"/>
      <c r="BT61" s="773"/>
      <c r="BU61" s="774"/>
      <c r="BV61" s="775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138"/>
      <c r="BM62" s="139"/>
      <c r="BN62" s="139"/>
      <c r="BO62" s="140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9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138"/>
      <c r="BM63" s="139"/>
      <c r="BN63" s="139"/>
      <c r="BO63" s="140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9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138"/>
      <c r="BM64" s="139"/>
      <c r="BN64" s="139"/>
      <c r="BO64" s="140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44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9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138"/>
      <c r="BM65" s="139"/>
      <c r="BN65" s="139"/>
      <c r="BO65" s="140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44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9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138"/>
      <c r="BM66" s="139"/>
      <c r="BN66" s="139"/>
      <c r="BO66" s="140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44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9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138"/>
      <c r="BM67" s="139"/>
      <c r="BN67" s="139"/>
      <c r="BO67" s="140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ht="12.25" customHeight="1" thickBot="1">
      <c r="A68" s="269"/>
      <c r="B68" s="270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271"/>
      <c r="BV68" s="271"/>
      <c r="BW68" s="272"/>
      <c r="BX68" s="273"/>
    </row>
    <row r="69" spans="1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1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</sheetData>
  <mergeCells count="541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P20:BS20"/>
    <mergeCell ref="BT20:BV20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4:BS24"/>
    <mergeCell ref="BT24:BV24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3:BO23"/>
    <mergeCell ref="BP21:BS21"/>
    <mergeCell ref="BT21:BV21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H25:BK25"/>
    <mergeCell ref="BP25:BS25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P22:BS22"/>
    <mergeCell ref="D29:E29"/>
    <mergeCell ref="F29:G29"/>
    <mergeCell ref="AI29:AR29"/>
    <mergeCell ref="AS29:AU29"/>
    <mergeCell ref="AV29:AY29"/>
    <mergeCell ref="AZ29:BC29"/>
    <mergeCell ref="BT25:BV25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P26:BS26"/>
    <mergeCell ref="BT26:BV26"/>
    <mergeCell ref="D25:E25"/>
    <mergeCell ref="F25:G25"/>
    <mergeCell ref="AI25:AR25"/>
    <mergeCell ref="AS25:AU25"/>
    <mergeCell ref="AV25:AY25"/>
    <mergeCell ref="AZ25:BC25"/>
    <mergeCell ref="BD25:BG25"/>
    <mergeCell ref="BD27:BG27"/>
    <mergeCell ref="BH27:BK27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D27:E27"/>
    <mergeCell ref="F27:G27"/>
    <mergeCell ref="AI27:AR27"/>
    <mergeCell ref="AS27:AU27"/>
    <mergeCell ref="AV27:AY27"/>
    <mergeCell ref="AZ27:BC27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BD32:BG32"/>
    <mergeCell ref="BH32:BK32"/>
    <mergeCell ref="BL32:BO32"/>
    <mergeCell ref="BP32:BS32"/>
    <mergeCell ref="BT32:BV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2:BC32"/>
    <mergeCell ref="AZ33:BC33"/>
    <mergeCell ref="BD33:BG33"/>
    <mergeCell ref="BH33:BK33"/>
    <mergeCell ref="BP33:BS33"/>
    <mergeCell ref="BT33:BV33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P34:BS34"/>
    <mergeCell ref="D36:E36"/>
    <mergeCell ref="F36:G36"/>
    <mergeCell ref="AI36:AR36"/>
    <mergeCell ref="AS36:AU36"/>
    <mergeCell ref="AV36:AY36"/>
    <mergeCell ref="BT37:BV37"/>
    <mergeCell ref="D38:E38"/>
    <mergeCell ref="F38:G38"/>
    <mergeCell ref="AI38:AR38"/>
    <mergeCell ref="AS38:AU38"/>
    <mergeCell ref="AV38:AY38"/>
    <mergeCell ref="AZ36:BC36"/>
    <mergeCell ref="BD36:BG36"/>
    <mergeCell ref="BH36:BK36"/>
    <mergeCell ref="BP36:BS36"/>
    <mergeCell ref="BT36:BV36"/>
    <mergeCell ref="D37:E37"/>
    <mergeCell ref="F37:G37"/>
    <mergeCell ref="AI37:AR37"/>
    <mergeCell ref="AS37:AU37"/>
    <mergeCell ref="AV37:AY37"/>
    <mergeCell ref="D39:E39"/>
    <mergeCell ref="F39:G39"/>
    <mergeCell ref="AI39:AR39"/>
    <mergeCell ref="AS39:AU39"/>
    <mergeCell ref="AV39:AY39"/>
    <mergeCell ref="AZ37:BC37"/>
    <mergeCell ref="BD37:BG37"/>
    <mergeCell ref="BH37:BK37"/>
    <mergeCell ref="BP37:BS37"/>
    <mergeCell ref="AZ39:BC39"/>
    <mergeCell ref="BD39:BG39"/>
    <mergeCell ref="BH39:BK39"/>
    <mergeCell ref="BL39:BO39"/>
    <mergeCell ref="BP39:BS39"/>
    <mergeCell ref="BT39:BV39"/>
    <mergeCell ref="AZ38:BC38"/>
    <mergeCell ref="BD38:BG38"/>
    <mergeCell ref="BH38:BK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BD44:BG44"/>
    <mergeCell ref="BH44:BK44"/>
    <mergeCell ref="BP44:BS44"/>
    <mergeCell ref="BT44:BV44"/>
    <mergeCell ref="D45:E45"/>
    <mergeCell ref="F45:G45"/>
    <mergeCell ref="AI45:AR45"/>
    <mergeCell ref="AS45:AU45"/>
    <mergeCell ref="AV45:AY45"/>
    <mergeCell ref="AZ45:BC45"/>
    <mergeCell ref="D44:E44"/>
    <mergeCell ref="F44:G44"/>
    <mergeCell ref="AI44:AR44"/>
    <mergeCell ref="AS44:AU44"/>
    <mergeCell ref="AV44:AY44"/>
    <mergeCell ref="AZ44:BC44"/>
    <mergeCell ref="BD45:BG45"/>
    <mergeCell ref="BH45:BK45"/>
    <mergeCell ref="BP45:BS45"/>
    <mergeCell ref="BT45:BV45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D51:E51"/>
    <mergeCell ref="F51:G51"/>
    <mergeCell ref="AI51:AR51"/>
    <mergeCell ref="AS51:AU51"/>
    <mergeCell ref="AV51:AY51"/>
    <mergeCell ref="BD49:BG49"/>
    <mergeCell ref="BH49:BK49"/>
    <mergeCell ref="BP49:BS49"/>
    <mergeCell ref="BT49:BV49"/>
    <mergeCell ref="D50:E50"/>
    <mergeCell ref="F50:G50"/>
    <mergeCell ref="AI50:AR50"/>
    <mergeCell ref="AS50:AU50"/>
    <mergeCell ref="AV50:AY50"/>
    <mergeCell ref="AZ50:BC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BD58:BG58"/>
    <mergeCell ref="BH58:BK58"/>
    <mergeCell ref="BL58:BO58"/>
    <mergeCell ref="BP58:BS58"/>
    <mergeCell ref="BT58:BV58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8:BC58"/>
    <mergeCell ref="AZ59:BC59"/>
    <mergeCell ref="BD59:BG59"/>
    <mergeCell ref="BH59:BK59"/>
    <mergeCell ref="BP59:BS59"/>
    <mergeCell ref="BT59:BV59"/>
    <mergeCell ref="AI64:AR64"/>
    <mergeCell ref="BT60:BV60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P61:BS61"/>
    <mergeCell ref="BT61:BV61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P60:BS60"/>
    <mergeCell ref="BT62:BV62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P63:BS63"/>
    <mergeCell ref="BT63:BV63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P62:BS62"/>
    <mergeCell ref="AS64:AU64"/>
    <mergeCell ref="AV64:AY64"/>
    <mergeCell ref="BT65:BV65"/>
    <mergeCell ref="D66:E66"/>
    <mergeCell ref="F66:G66"/>
    <mergeCell ref="AI66:AR66"/>
    <mergeCell ref="AS66:AU66"/>
    <mergeCell ref="AV66:AY66"/>
    <mergeCell ref="AZ64:BC64"/>
    <mergeCell ref="BD64:BG64"/>
    <mergeCell ref="BH64:BK64"/>
    <mergeCell ref="BP64:BS64"/>
    <mergeCell ref="BT64:BV64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P65:BS65"/>
    <mergeCell ref="D64:E64"/>
    <mergeCell ref="F64:G64"/>
    <mergeCell ref="BT67:BV67"/>
    <mergeCell ref="AZ66:BC66"/>
    <mergeCell ref="BD66:BG66"/>
    <mergeCell ref="BH66:BK66"/>
    <mergeCell ref="BP66:BS66"/>
    <mergeCell ref="BT66:BV66"/>
    <mergeCell ref="D67:E67"/>
    <mergeCell ref="F67:G67"/>
    <mergeCell ref="AI67:AR67"/>
    <mergeCell ref="AS67:AU67"/>
    <mergeCell ref="AV67:AY67"/>
    <mergeCell ref="AZ67:BC67"/>
    <mergeCell ref="BD67:BG67"/>
    <mergeCell ref="BH67:BK67"/>
    <mergeCell ref="BP67:BS67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19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CAN_ANALYSIS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CAN_ANALYSIS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539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283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2.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295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298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948" t="s">
        <v>1186</v>
      </c>
      <c r="AJ20" s="949"/>
      <c r="AK20" s="949"/>
      <c r="AL20" s="949"/>
      <c r="AM20" s="949"/>
      <c r="AN20" s="949"/>
      <c r="AO20" s="949"/>
      <c r="AP20" s="949"/>
      <c r="AQ20" s="949"/>
      <c r="AR20" s="950"/>
      <c r="AS20" s="946" t="s">
        <v>18</v>
      </c>
      <c r="AT20" s="947"/>
      <c r="AU20" s="947"/>
      <c r="AV20" s="940">
        <f>LEN(L20)+LEN(M20)+LEN(N20)+LEN(O20)+LEN(P20)+LEN(Q20)</f>
        <v>23</v>
      </c>
      <c r="AW20" s="941"/>
      <c r="AX20" s="941"/>
      <c r="AY20" s="942"/>
      <c r="AZ20" s="756">
        <v>10</v>
      </c>
      <c r="BA20" s="757"/>
      <c r="BB20" s="757"/>
      <c r="BC20" s="758"/>
      <c r="BD20" s="741">
        <f t="shared" ref="BD20:BD32" si="0">IF(AS20="String", AZ20, IF(AS20="Number",ROUNDUP(AZ20/2,0),0))</f>
        <v>10</v>
      </c>
      <c r="BE20" s="742"/>
      <c r="BF20" s="742"/>
      <c r="BG20" s="743"/>
      <c r="BH20" s="753">
        <f t="shared" ref="BH20:BH32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33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4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3" t="s">
        <v>302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310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51" t="s">
        <v>719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752" t="s">
        <v>42</v>
      </c>
      <c r="AT21" s="752"/>
      <c r="AU21" s="752"/>
      <c r="AV21" s="741">
        <f>LEN(L21)+LEN(M21)+LEN(N21)+LEN(O21)+LEN(P21)+LEN(Q21)</f>
        <v>6</v>
      </c>
      <c r="AW21" s="742"/>
      <c r="AX21" s="742"/>
      <c r="AY21" s="743"/>
      <c r="AZ21" s="756">
        <v>10</v>
      </c>
      <c r="BA21" s="757"/>
      <c r="BB21" s="757"/>
      <c r="BC21" s="758"/>
      <c r="BD21" s="741">
        <f t="shared" si="0"/>
        <v>5</v>
      </c>
      <c r="BE21" s="742"/>
      <c r="BF21" s="742"/>
      <c r="BG21" s="743"/>
      <c r="BH21" s="753">
        <f t="shared" si="1"/>
        <v>1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SUM(AV21:BK21)+BL21*SUM(BP22:BS24)</f>
        <v>22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 t="s">
        <v>303</v>
      </c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 t="s">
        <v>311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220" t="s">
        <v>311</v>
      </c>
      <c r="AJ22" s="169"/>
      <c r="AK22" s="169"/>
      <c r="AL22" s="169"/>
      <c r="AM22" s="169"/>
      <c r="AN22" s="169"/>
      <c r="AO22" s="169"/>
      <c r="AP22" s="169"/>
      <c r="AQ22" s="169"/>
      <c r="AR22" s="170"/>
      <c r="AS22" s="752" t="s">
        <v>18</v>
      </c>
      <c r="AT22" s="752"/>
      <c r="AU22" s="752"/>
      <c r="AV22" s="741">
        <f t="shared" ref="AV22:AV32" si="2">LEN(L22)+LEN(M22)+LEN(N22)+LEN(O22)+LEN(P22)+LEN(Q22)</f>
        <v>10</v>
      </c>
      <c r="AW22" s="742"/>
      <c r="AX22" s="742"/>
      <c r="AY22" s="743"/>
      <c r="AZ22" s="756">
        <v>20</v>
      </c>
      <c r="BA22" s="757"/>
      <c r="BB22" s="757"/>
      <c r="BC22" s="758"/>
      <c r="BD22" s="741">
        <f t="shared" si="0"/>
        <v>20</v>
      </c>
      <c r="BE22" s="742"/>
      <c r="BF22" s="742"/>
      <c r="BG22" s="743"/>
      <c r="BH22" s="753">
        <f t="shared" si="1"/>
        <v>0</v>
      </c>
      <c r="BI22" s="754"/>
      <c r="BJ22" s="754"/>
      <c r="BK22" s="755"/>
      <c r="BL22" s="753"/>
      <c r="BM22" s="754"/>
      <c r="BN22" s="754"/>
      <c r="BO22" s="755"/>
      <c r="BP22" s="741">
        <f t="shared" ref="BP22:BP32" si="3">AV22+BD22+BH22</f>
        <v>30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34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304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8" t="s">
        <v>312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60" t="s">
        <v>720</v>
      </c>
      <c r="AJ23" s="961"/>
      <c r="AK23" s="961"/>
      <c r="AL23" s="961"/>
      <c r="AM23" s="961"/>
      <c r="AN23" s="961"/>
      <c r="AO23" s="961"/>
      <c r="AP23" s="961"/>
      <c r="AQ23" s="961"/>
      <c r="AR23" s="962"/>
      <c r="AS23" s="752" t="s">
        <v>42</v>
      </c>
      <c r="AT23" s="752"/>
      <c r="AU23" s="752"/>
      <c r="AV23" s="741">
        <f t="shared" si="2"/>
        <v>11</v>
      </c>
      <c r="AW23" s="742"/>
      <c r="AX23" s="742"/>
      <c r="AY23" s="743"/>
      <c r="AZ23" s="756">
        <v>1</v>
      </c>
      <c r="BA23" s="757"/>
      <c r="BB23" s="757"/>
      <c r="BC23" s="758"/>
      <c r="BD23" s="741">
        <f t="shared" si="0"/>
        <v>1</v>
      </c>
      <c r="BE23" s="742"/>
      <c r="BF23" s="742"/>
      <c r="BG23" s="743"/>
      <c r="BH23" s="753">
        <f t="shared" si="1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13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34.5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305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313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960" t="s">
        <v>721</v>
      </c>
      <c r="AJ24" s="961"/>
      <c r="AK24" s="961"/>
      <c r="AL24" s="961"/>
      <c r="AM24" s="961"/>
      <c r="AN24" s="961"/>
      <c r="AO24" s="961"/>
      <c r="AP24" s="961"/>
      <c r="AQ24" s="961"/>
      <c r="AR24" s="962"/>
      <c r="AS24" s="752" t="s">
        <v>42</v>
      </c>
      <c r="AT24" s="752"/>
      <c r="AU24" s="752"/>
      <c r="AV24" s="741">
        <f t="shared" si="2"/>
        <v>11</v>
      </c>
      <c r="AW24" s="742"/>
      <c r="AX24" s="742"/>
      <c r="AY24" s="743"/>
      <c r="AZ24" s="756">
        <v>1</v>
      </c>
      <c r="BA24" s="757"/>
      <c r="BB24" s="757"/>
      <c r="BC24" s="758"/>
      <c r="BD24" s="741">
        <f t="shared" si="0"/>
        <v>1</v>
      </c>
      <c r="BE24" s="742"/>
      <c r="BF24" s="742"/>
      <c r="BG24" s="743"/>
      <c r="BH24" s="753">
        <f t="shared" si="1"/>
        <v>1</v>
      </c>
      <c r="BI24" s="754"/>
      <c r="BJ24" s="754"/>
      <c r="BK24" s="755"/>
      <c r="BL24" s="741"/>
      <c r="BM24" s="742"/>
      <c r="BN24" s="742"/>
      <c r="BO24" s="743"/>
      <c r="BP24" s="741">
        <f t="shared" si="3"/>
        <v>13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35.2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370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 t="s">
        <v>371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957" t="s">
        <v>722</v>
      </c>
      <c r="AJ25" s="958"/>
      <c r="AK25" s="958"/>
      <c r="AL25" s="958"/>
      <c r="AM25" s="958"/>
      <c r="AN25" s="958"/>
      <c r="AO25" s="958"/>
      <c r="AP25" s="958"/>
      <c r="AQ25" s="958"/>
      <c r="AR25" s="959"/>
      <c r="AS25" s="752" t="s">
        <v>42</v>
      </c>
      <c r="AT25" s="752"/>
      <c r="AU25" s="752"/>
      <c r="AV25" s="741">
        <f>LEN(L25)+LEN(M25)+LEN(N25)+LEN(O25)+LEN(P25)+LEN(Q25)</f>
        <v>8</v>
      </c>
      <c r="AW25" s="742"/>
      <c r="AX25" s="742"/>
      <c r="AY25" s="743"/>
      <c r="AZ25" s="756">
        <v>1</v>
      </c>
      <c r="BA25" s="757"/>
      <c r="BB25" s="757"/>
      <c r="BC25" s="758"/>
      <c r="BD25" s="741">
        <f>IF(AS25="String", AZ25, IF(AS25="Number",ROUNDUP(AZ25/2,0),0))</f>
        <v>1</v>
      </c>
      <c r="BE25" s="742"/>
      <c r="BF25" s="742"/>
      <c r="BG25" s="743"/>
      <c r="BH25" s="753">
        <f>IF(AS25="Number",1,IF(AS25="List",3,IF(AS25="Map", 3, IF(AS25="Boolean",1,0))))</f>
        <v>1</v>
      </c>
      <c r="BI25" s="754"/>
      <c r="BJ25" s="754"/>
      <c r="BK25" s="755"/>
      <c r="BL25" s="741"/>
      <c r="BM25" s="742"/>
      <c r="BN25" s="742"/>
      <c r="BO25" s="743"/>
      <c r="BP25" s="741">
        <f>AV25+BD25+BH25</f>
        <v>10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4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 t="s">
        <v>306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 t="s">
        <v>314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954" t="s">
        <v>723</v>
      </c>
      <c r="AJ26" s="955"/>
      <c r="AK26" s="955"/>
      <c r="AL26" s="955"/>
      <c r="AM26" s="955"/>
      <c r="AN26" s="955"/>
      <c r="AO26" s="955"/>
      <c r="AP26" s="955"/>
      <c r="AQ26" s="955"/>
      <c r="AR26" s="956"/>
      <c r="AS26" s="752" t="s">
        <v>42</v>
      </c>
      <c r="AT26" s="752"/>
      <c r="AU26" s="752"/>
      <c r="AV26" s="741">
        <f t="shared" si="2"/>
        <v>12</v>
      </c>
      <c r="AW26" s="742"/>
      <c r="AX26" s="742"/>
      <c r="AY26" s="743"/>
      <c r="AZ26" s="756">
        <v>2</v>
      </c>
      <c r="BA26" s="757"/>
      <c r="BB26" s="757"/>
      <c r="BC26" s="758"/>
      <c r="BD26" s="741">
        <f t="shared" si="0"/>
        <v>1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41"/>
      <c r="BM26" s="742"/>
      <c r="BN26" s="742"/>
      <c r="BO26" s="743"/>
      <c r="BP26" s="741">
        <f t="shared" si="3"/>
        <v>14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24" customHeight="1">
      <c r="B27" s="253"/>
      <c r="C27" s="261">
        <v>8</v>
      </c>
      <c r="D27" s="741"/>
      <c r="E27" s="743"/>
      <c r="F27" s="741"/>
      <c r="G27" s="743"/>
      <c r="H27" s="266"/>
      <c r="I27" s="266"/>
      <c r="J27" s="267"/>
      <c r="K27" s="267"/>
      <c r="L27" s="20" t="s">
        <v>307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 t="s">
        <v>315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951" t="s">
        <v>724</v>
      </c>
      <c r="AJ27" s="952"/>
      <c r="AK27" s="952"/>
      <c r="AL27" s="952"/>
      <c r="AM27" s="952"/>
      <c r="AN27" s="952"/>
      <c r="AO27" s="952"/>
      <c r="AP27" s="952"/>
      <c r="AQ27" s="952"/>
      <c r="AR27" s="953"/>
      <c r="AS27" s="938" t="s">
        <v>42</v>
      </c>
      <c r="AT27" s="938"/>
      <c r="AU27" s="938"/>
      <c r="AV27" s="741">
        <f t="shared" si="2"/>
        <v>11</v>
      </c>
      <c r="AW27" s="742"/>
      <c r="AX27" s="742"/>
      <c r="AY27" s="743"/>
      <c r="AZ27" s="756">
        <v>2</v>
      </c>
      <c r="BA27" s="757"/>
      <c r="BB27" s="757"/>
      <c r="BC27" s="758"/>
      <c r="BD27" s="741">
        <f t="shared" si="0"/>
        <v>1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41"/>
      <c r="BM27" s="742"/>
      <c r="BN27" s="742"/>
      <c r="BO27" s="743"/>
      <c r="BP27" s="741">
        <f t="shared" si="3"/>
        <v>13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24" customHeight="1">
      <c r="B28" s="253"/>
      <c r="C28" s="259">
        <v>9</v>
      </c>
      <c r="D28" s="741"/>
      <c r="E28" s="743"/>
      <c r="F28" s="741"/>
      <c r="G28" s="743"/>
      <c r="H28" s="266"/>
      <c r="I28" s="266"/>
      <c r="J28" s="267"/>
      <c r="K28" s="267"/>
      <c r="L28" s="20" t="s">
        <v>308</v>
      </c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 t="s">
        <v>316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951" t="s">
        <v>725</v>
      </c>
      <c r="AJ28" s="952"/>
      <c r="AK28" s="952"/>
      <c r="AL28" s="952"/>
      <c r="AM28" s="952"/>
      <c r="AN28" s="952"/>
      <c r="AO28" s="952"/>
      <c r="AP28" s="952"/>
      <c r="AQ28" s="952"/>
      <c r="AR28" s="953"/>
      <c r="AS28" s="756" t="s">
        <v>42</v>
      </c>
      <c r="AT28" s="757"/>
      <c r="AU28" s="758"/>
      <c r="AV28" s="741">
        <f t="shared" si="2"/>
        <v>4</v>
      </c>
      <c r="AW28" s="742"/>
      <c r="AX28" s="742"/>
      <c r="AY28" s="743"/>
      <c r="AZ28" s="756">
        <v>2</v>
      </c>
      <c r="BA28" s="757"/>
      <c r="BB28" s="757"/>
      <c r="BC28" s="758"/>
      <c r="BD28" s="741">
        <f t="shared" si="0"/>
        <v>1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41"/>
      <c r="BM28" s="742"/>
      <c r="BN28" s="742"/>
      <c r="BO28" s="743"/>
      <c r="BP28" s="741">
        <f t="shared" si="3"/>
        <v>6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24" customHeight="1">
      <c r="B29" s="253"/>
      <c r="C29" s="261">
        <v>10</v>
      </c>
      <c r="D29" s="741"/>
      <c r="E29" s="743"/>
      <c r="F29" s="741"/>
      <c r="G29" s="743"/>
      <c r="H29" s="266"/>
      <c r="I29" s="266"/>
      <c r="J29" s="267"/>
      <c r="K29" s="267"/>
      <c r="L29" s="20" t="s">
        <v>390</v>
      </c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 t="s">
        <v>317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951" t="s">
        <v>726</v>
      </c>
      <c r="AJ29" s="952"/>
      <c r="AK29" s="952"/>
      <c r="AL29" s="952"/>
      <c r="AM29" s="952"/>
      <c r="AN29" s="952"/>
      <c r="AO29" s="952"/>
      <c r="AP29" s="952"/>
      <c r="AQ29" s="952"/>
      <c r="AR29" s="953"/>
      <c r="AS29" s="756" t="s">
        <v>42</v>
      </c>
      <c r="AT29" s="757"/>
      <c r="AU29" s="758"/>
      <c r="AV29" s="741">
        <f t="shared" si="2"/>
        <v>13</v>
      </c>
      <c r="AW29" s="742"/>
      <c r="AX29" s="742"/>
      <c r="AY29" s="743"/>
      <c r="AZ29" s="756">
        <v>2</v>
      </c>
      <c r="BA29" s="757"/>
      <c r="BB29" s="757"/>
      <c r="BC29" s="758"/>
      <c r="BD29" s="741">
        <f t="shared" si="0"/>
        <v>1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741"/>
      <c r="BM29" s="742"/>
      <c r="BN29" s="742"/>
      <c r="BO29" s="743"/>
      <c r="BP29" s="741">
        <f t="shared" si="3"/>
        <v>15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24" customHeight="1">
      <c r="B30" s="253"/>
      <c r="C30" s="259">
        <v>11</v>
      </c>
      <c r="D30" s="741"/>
      <c r="E30" s="743"/>
      <c r="F30" s="741"/>
      <c r="G30" s="743"/>
      <c r="H30" s="266"/>
      <c r="I30" s="266"/>
      <c r="J30" s="267"/>
      <c r="K30" s="267"/>
      <c r="L30" s="20" t="s">
        <v>309</v>
      </c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 t="s">
        <v>318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951" t="s">
        <v>727</v>
      </c>
      <c r="AJ30" s="952"/>
      <c r="AK30" s="952"/>
      <c r="AL30" s="952"/>
      <c r="AM30" s="952"/>
      <c r="AN30" s="952"/>
      <c r="AO30" s="952"/>
      <c r="AP30" s="952"/>
      <c r="AQ30" s="952"/>
      <c r="AR30" s="953"/>
      <c r="AS30" s="756" t="s">
        <v>42</v>
      </c>
      <c r="AT30" s="757"/>
      <c r="AU30" s="758"/>
      <c r="AV30" s="741">
        <f t="shared" si="2"/>
        <v>10</v>
      </c>
      <c r="AW30" s="742"/>
      <c r="AX30" s="742"/>
      <c r="AY30" s="743"/>
      <c r="AZ30" s="756">
        <v>4</v>
      </c>
      <c r="BA30" s="757"/>
      <c r="BB30" s="757"/>
      <c r="BC30" s="758"/>
      <c r="BD30" s="741">
        <f t="shared" si="0"/>
        <v>2</v>
      </c>
      <c r="BE30" s="742"/>
      <c r="BF30" s="742"/>
      <c r="BG30" s="743"/>
      <c r="BH30" s="753">
        <f t="shared" si="1"/>
        <v>1</v>
      </c>
      <c r="BI30" s="754"/>
      <c r="BJ30" s="754"/>
      <c r="BK30" s="755"/>
      <c r="BL30" s="741"/>
      <c r="BM30" s="742"/>
      <c r="BN30" s="742"/>
      <c r="BO30" s="743"/>
      <c r="BP30" s="741">
        <f t="shared" si="3"/>
        <v>13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 ht="24" customHeight="1">
      <c r="B31" s="253"/>
      <c r="C31" s="261">
        <v>12</v>
      </c>
      <c r="D31" s="741"/>
      <c r="E31" s="743"/>
      <c r="F31" s="741"/>
      <c r="G31" s="743"/>
      <c r="H31" s="266"/>
      <c r="I31" s="266"/>
      <c r="J31" s="267"/>
      <c r="K31" s="267"/>
      <c r="L31" s="20" t="s">
        <v>396</v>
      </c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 t="s">
        <v>398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951" t="s">
        <v>728</v>
      </c>
      <c r="AJ31" s="952"/>
      <c r="AK31" s="952"/>
      <c r="AL31" s="952"/>
      <c r="AM31" s="952"/>
      <c r="AN31" s="952"/>
      <c r="AO31" s="952"/>
      <c r="AP31" s="952"/>
      <c r="AQ31" s="952"/>
      <c r="AR31" s="953"/>
      <c r="AS31" s="756" t="s">
        <v>42</v>
      </c>
      <c r="AT31" s="757"/>
      <c r="AU31" s="758"/>
      <c r="AV31" s="741">
        <f t="shared" si="2"/>
        <v>17</v>
      </c>
      <c r="AW31" s="742"/>
      <c r="AX31" s="742"/>
      <c r="AY31" s="743"/>
      <c r="AZ31" s="756">
        <v>2</v>
      </c>
      <c r="BA31" s="757"/>
      <c r="BB31" s="757"/>
      <c r="BC31" s="758"/>
      <c r="BD31" s="741">
        <f t="shared" si="0"/>
        <v>1</v>
      </c>
      <c r="BE31" s="742"/>
      <c r="BF31" s="742"/>
      <c r="BG31" s="743"/>
      <c r="BH31" s="753">
        <f t="shared" si="1"/>
        <v>1</v>
      </c>
      <c r="BI31" s="754"/>
      <c r="BJ31" s="754"/>
      <c r="BK31" s="755"/>
      <c r="BL31" s="741"/>
      <c r="BM31" s="742"/>
      <c r="BN31" s="742"/>
      <c r="BO31" s="743"/>
      <c r="BP31" s="741">
        <f t="shared" si="3"/>
        <v>19</v>
      </c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24" customHeight="1">
      <c r="B32" s="253"/>
      <c r="C32" s="259">
        <v>13</v>
      </c>
      <c r="D32" s="741"/>
      <c r="E32" s="743"/>
      <c r="F32" s="741"/>
      <c r="G32" s="743"/>
      <c r="H32" s="266"/>
      <c r="I32" s="266"/>
      <c r="J32" s="267"/>
      <c r="K32" s="267"/>
      <c r="L32" s="20" t="s">
        <v>397</v>
      </c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 t="s">
        <v>399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951" t="s">
        <v>729</v>
      </c>
      <c r="AJ32" s="952"/>
      <c r="AK32" s="952"/>
      <c r="AL32" s="952"/>
      <c r="AM32" s="952"/>
      <c r="AN32" s="952"/>
      <c r="AO32" s="952"/>
      <c r="AP32" s="952"/>
      <c r="AQ32" s="952"/>
      <c r="AR32" s="953"/>
      <c r="AS32" s="756" t="s">
        <v>42</v>
      </c>
      <c r="AT32" s="757"/>
      <c r="AU32" s="758"/>
      <c r="AV32" s="741">
        <f t="shared" si="2"/>
        <v>16</v>
      </c>
      <c r="AW32" s="742"/>
      <c r="AX32" s="742"/>
      <c r="AY32" s="743"/>
      <c r="AZ32" s="756">
        <v>2</v>
      </c>
      <c r="BA32" s="757"/>
      <c r="BB32" s="757"/>
      <c r="BC32" s="758"/>
      <c r="BD32" s="741">
        <f t="shared" si="0"/>
        <v>1</v>
      </c>
      <c r="BE32" s="742"/>
      <c r="BF32" s="742"/>
      <c r="BG32" s="743"/>
      <c r="BH32" s="753">
        <f t="shared" si="1"/>
        <v>1</v>
      </c>
      <c r="BI32" s="754"/>
      <c r="BJ32" s="754"/>
      <c r="BK32" s="755"/>
      <c r="BL32" s="741"/>
      <c r="BM32" s="742"/>
      <c r="BN32" s="742"/>
      <c r="BO32" s="743"/>
      <c r="BP32" s="741">
        <f t="shared" si="3"/>
        <v>18</v>
      </c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24" customHeight="1">
      <c r="B33" s="253"/>
      <c r="C33" s="261">
        <v>14</v>
      </c>
      <c r="D33" s="741"/>
      <c r="E33" s="743"/>
      <c r="F33" s="741"/>
      <c r="G33" s="743"/>
      <c r="H33" s="266"/>
      <c r="I33" s="266"/>
      <c r="J33" s="267"/>
      <c r="K33" s="267"/>
      <c r="L33" s="20" t="s">
        <v>400</v>
      </c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 t="s">
        <v>401</v>
      </c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49" t="s">
        <v>730</v>
      </c>
      <c r="AJ33" s="750"/>
      <c r="AK33" s="750"/>
      <c r="AL33" s="750"/>
      <c r="AM33" s="750"/>
      <c r="AN33" s="750"/>
      <c r="AO33" s="750"/>
      <c r="AP33" s="750"/>
      <c r="AQ33" s="750"/>
      <c r="AR33" s="751"/>
      <c r="AS33" s="756" t="s">
        <v>42</v>
      </c>
      <c r="AT33" s="757"/>
      <c r="AU33" s="758"/>
      <c r="AV33" s="741">
        <f>LEN(L33)+LEN(M33)+LEN(N33)+LEN(O33)+LEN(P33)+LEN(Q33)</f>
        <v>9</v>
      </c>
      <c r="AW33" s="742"/>
      <c r="AX33" s="742"/>
      <c r="AY33" s="743"/>
      <c r="AZ33" s="756">
        <v>2</v>
      </c>
      <c r="BA33" s="757"/>
      <c r="BB33" s="757"/>
      <c r="BC33" s="758"/>
      <c r="BD33" s="741">
        <f>IF(AS33="String", AZ33, IF(AS33="Number",ROUNDUP(AZ33/2,0),0))</f>
        <v>1</v>
      </c>
      <c r="BE33" s="742"/>
      <c r="BF33" s="742"/>
      <c r="BG33" s="743"/>
      <c r="BH33" s="753">
        <f>IF(AS33="Number",1,IF(AS33="List",3,IF(AS33="Map", 3, IF(AS33="Boolean",1,0))))</f>
        <v>1</v>
      </c>
      <c r="BI33" s="754"/>
      <c r="BJ33" s="754"/>
      <c r="BK33" s="755"/>
      <c r="BL33" s="741"/>
      <c r="BM33" s="742"/>
      <c r="BN33" s="742"/>
      <c r="BO33" s="743"/>
      <c r="BP33" s="741">
        <f>AV33+BD33+BH33</f>
        <v>11</v>
      </c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24" customHeight="1">
      <c r="B34" s="253"/>
      <c r="C34" s="259">
        <v>15</v>
      </c>
      <c r="D34" s="747"/>
      <c r="E34" s="748"/>
      <c r="F34" s="747"/>
      <c r="G34" s="748"/>
      <c r="H34" s="266"/>
      <c r="I34" s="266"/>
      <c r="J34" s="267"/>
      <c r="K34" s="267"/>
      <c r="L34" s="20" t="s">
        <v>528</v>
      </c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 t="s">
        <v>410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7" t="s">
        <v>410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776" t="s">
        <v>409</v>
      </c>
      <c r="AT34" s="761"/>
      <c r="AU34" s="762"/>
      <c r="AV34" s="741">
        <f>LEN(L34)+LEN(M34)+LEN(N34)+LEN(O34)+LEN(P34)+LEN(Q34)</f>
        <v>9</v>
      </c>
      <c r="AW34" s="742"/>
      <c r="AX34" s="742"/>
      <c r="AY34" s="743"/>
      <c r="AZ34" s="756">
        <v>0</v>
      </c>
      <c r="BA34" s="757"/>
      <c r="BB34" s="757"/>
      <c r="BC34" s="758"/>
      <c r="BD34" s="741">
        <f>IF(AS34="String", AZ34, IF(AS34="Number",ROUNDUP(AZ34/2,0),0))</f>
        <v>0</v>
      </c>
      <c r="BE34" s="742"/>
      <c r="BF34" s="742"/>
      <c r="BG34" s="743"/>
      <c r="BH34" s="741">
        <f>IF(AS34="Number",1,IF(AS34="List",3,IF(AS34="Map", 3, IF(AS34="Boolean",1,0))))</f>
        <v>3</v>
      </c>
      <c r="BI34" s="742"/>
      <c r="BJ34" s="742"/>
      <c r="BK34" s="743"/>
      <c r="BL34" s="138"/>
      <c r="BM34" s="139"/>
      <c r="BN34" s="139"/>
      <c r="BO34" s="140"/>
      <c r="BP34" s="741">
        <f>AV34+BD34+BH34</f>
        <v>12</v>
      </c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24" customHeigh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/>
      <c r="M35" s="20" t="s">
        <v>413</v>
      </c>
      <c r="N35" s="20"/>
      <c r="O35" s="20"/>
      <c r="P35" s="20"/>
      <c r="Q35" s="20"/>
      <c r="R35" s="20"/>
      <c r="S35" s="20"/>
      <c r="T35" s="20"/>
      <c r="U35" s="20"/>
      <c r="V35" s="21"/>
      <c r="W35" s="22" t="s">
        <v>373</v>
      </c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7" t="s">
        <v>372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752" t="s">
        <v>27</v>
      </c>
      <c r="AT35" s="752"/>
      <c r="AU35" s="752"/>
      <c r="AV35" s="741">
        <f>LEN(L35)+LEN(M35)+LEN(N35)+LEN(O35)+LEN(P35)+LEN(Q35)</f>
        <v>11</v>
      </c>
      <c r="AW35" s="742"/>
      <c r="AX35" s="742"/>
      <c r="AY35" s="743"/>
      <c r="AZ35" s="819">
        <v>0</v>
      </c>
      <c r="BA35" s="820"/>
      <c r="BB35" s="757"/>
      <c r="BC35" s="758"/>
      <c r="BD35" s="741">
        <f>IF(AS35="String", AZ35, IF(AS35="Number",ROUNDUP(AZ35/2,0),0))</f>
        <v>0</v>
      </c>
      <c r="BE35" s="742"/>
      <c r="BF35" s="742"/>
      <c r="BG35" s="743"/>
      <c r="BH35" s="753">
        <f>IF(AS35="Number",1,IF(AS35="List",3,IF(AS35="Map", 3, IF(AS35="Boolean",1,0))))</f>
        <v>3</v>
      </c>
      <c r="BI35" s="754"/>
      <c r="BJ35" s="754"/>
      <c r="BK35" s="755"/>
      <c r="BL35" s="753"/>
      <c r="BM35" s="754"/>
      <c r="BN35" s="754"/>
      <c r="BO35" s="755"/>
      <c r="BP35" s="741">
        <f>AV35+BD35+BH35</f>
        <v>14</v>
      </c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24" customHeight="1">
      <c r="B36" s="253"/>
      <c r="C36" s="259">
        <v>17</v>
      </c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 t="s">
        <v>411</v>
      </c>
      <c r="O36" s="20"/>
      <c r="P36" s="20"/>
      <c r="Q36" s="20"/>
      <c r="R36" s="20"/>
      <c r="S36" s="20"/>
      <c r="T36" s="20"/>
      <c r="U36" s="20"/>
      <c r="V36" s="21"/>
      <c r="W36" s="20" t="s">
        <v>375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7" t="s">
        <v>731</v>
      </c>
      <c r="AJ36" s="768"/>
      <c r="AK36" s="768"/>
      <c r="AL36" s="768"/>
      <c r="AM36" s="768"/>
      <c r="AN36" s="768"/>
      <c r="AO36" s="768"/>
      <c r="AP36" s="768"/>
      <c r="AQ36" s="768"/>
      <c r="AR36" s="769"/>
      <c r="AS36" s="756" t="s">
        <v>42</v>
      </c>
      <c r="AT36" s="757"/>
      <c r="AU36" s="758"/>
      <c r="AV36" s="741">
        <f>LEN(L36)+LEN(M36)+LEN(N36)+LEN(O36)+LEN(P36)+LEN(Q36)</f>
        <v>7</v>
      </c>
      <c r="AW36" s="742"/>
      <c r="AX36" s="742"/>
      <c r="AY36" s="743"/>
      <c r="AZ36" s="756">
        <v>2</v>
      </c>
      <c r="BA36" s="757"/>
      <c r="BB36" s="757"/>
      <c r="BC36" s="758"/>
      <c r="BD36" s="741">
        <f>IF(AS36="String", AZ36, IF(AS36="Number",ROUNDUP(AZ36/2,0),0))</f>
        <v>1</v>
      </c>
      <c r="BE36" s="742"/>
      <c r="BF36" s="742"/>
      <c r="BG36" s="743"/>
      <c r="BH36" s="753">
        <f>IF(AS36="Number",1,IF(AS36="List",3,IF(AS36="Map", 3, IF(AS36="Boolean",1,0))))</f>
        <v>1</v>
      </c>
      <c r="BI36" s="754"/>
      <c r="BJ36" s="754"/>
      <c r="BK36" s="755"/>
      <c r="BL36" s="741"/>
      <c r="BM36" s="742"/>
      <c r="BN36" s="742"/>
      <c r="BO36" s="743"/>
      <c r="BP36" s="741">
        <f>AV36+BD36+BH36</f>
        <v>9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24" customHeight="1">
      <c r="B37" s="253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 t="s">
        <v>412</v>
      </c>
      <c r="O37" s="20"/>
      <c r="P37" s="20"/>
      <c r="Q37" s="20"/>
      <c r="R37" s="20"/>
      <c r="S37" s="20"/>
      <c r="T37" s="20"/>
      <c r="U37" s="20"/>
      <c r="V37" s="21"/>
      <c r="W37" s="20" t="s">
        <v>374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7" t="s">
        <v>732</v>
      </c>
      <c r="AJ37" s="768"/>
      <c r="AK37" s="768"/>
      <c r="AL37" s="768"/>
      <c r="AM37" s="768"/>
      <c r="AN37" s="768"/>
      <c r="AO37" s="768"/>
      <c r="AP37" s="768"/>
      <c r="AQ37" s="768"/>
      <c r="AR37" s="769"/>
      <c r="AS37" s="756" t="s">
        <v>42</v>
      </c>
      <c r="AT37" s="757"/>
      <c r="AU37" s="758"/>
      <c r="AV37" s="741">
        <f>LEN(L37)+LEN(M37)+LEN(N37)+LEN(O37)+LEN(P37)+LEN(Q37)</f>
        <v>15</v>
      </c>
      <c r="AW37" s="742"/>
      <c r="AX37" s="742"/>
      <c r="AY37" s="743"/>
      <c r="AZ37" s="756">
        <v>4</v>
      </c>
      <c r="BA37" s="757"/>
      <c r="BB37" s="757"/>
      <c r="BC37" s="758"/>
      <c r="BD37" s="741">
        <f>IF(AS37="String", AZ37, IF(AS37="Number",ROUNDUP(AZ37/2,0),0))</f>
        <v>2</v>
      </c>
      <c r="BE37" s="742"/>
      <c r="BF37" s="742"/>
      <c r="BG37" s="743"/>
      <c r="BH37" s="753">
        <f>IF(AS37="Number",1,IF(AS37="List",3,IF(AS37="Map", 3, IF(AS37="Boolean",1,0))))</f>
        <v>1</v>
      </c>
      <c r="BI37" s="754"/>
      <c r="BJ37" s="754"/>
      <c r="BK37" s="755"/>
      <c r="BL37" s="741"/>
      <c r="BM37" s="742"/>
      <c r="BN37" s="742"/>
      <c r="BO37" s="743"/>
      <c r="BP37" s="741">
        <f>AV37+BD37+BH37</f>
        <v>18</v>
      </c>
      <c r="BQ37" s="742"/>
      <c r="BR37" s="742"/>
      <c r="BS37" s="743"/>
      <c r="BT37" s="773"/>
      <c r="BU37" s="774"/>
      <c r="BV37" s="775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138"/>
      <c r="BM38" s="139"/>
      <c r="BN38" s="139"/>
      <c r="BO38" s="140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9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138"/>
      <c r="BM39" s="139"/>
      <c r="BN39" s="139"/>
      <c r="BO39" s="140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41"/>
      <c r="BI44" s="742"/>
      <c r="BJ44" s="742"/>
      <c r="BK44" s="743"/>
      <c r="BL44" s="741"/>
      <c r="BM44" s="742"/>
      <c r="BN44" s="742"/>
      <c r="BO44" s="743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41"/>
      <c r="BI45" s="742"/>
      <c r="BJ45" s="742"/>
      <c r="BK45" s="743"/>
      <c r="BL45" s="141"/>
      <c r="BM45" s="142"/>
      <c r="BN45" s="142"/>
      <c r="BO45" s="143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9"/>
      <c r="BA46" s="760"/>
      <c r="BB46" s="760"/>
      <c r="BC46" s="81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3"/>
      <c r="BU48" s="774"/>
      <c r="BV48" s="775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138"/>
      <c r="BM49" s="139"/>
      <c r="BN49" s="139"/>
      <c r="BO49" s="140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9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138"/>
      <c r="BM50" s="139"/>
      <c r="BN50" s="139"/>
      <c r="BO50" s="140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52"/>
      <c r="AT51" s="752"/>
      <c r="AU51" s="75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41"/>
      <c r="BI55" s="742"/>
      <c r="BJ55" s="742"/>
      <c r="BK55" s="743"/>
      <c r="BL55" s="741"/>
      <c r="BM55" s="742"/>
      <c r="BN55" s="742"/>
      <c r="BO55" s="743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41"/>
      <c r="BI56" s="742"/>
      <c r="BJ56" s="742"/>
      <c r="BK56" s="743"/>
      <c r="BL56" s="141"/>
      <c r="BM56" s="142"/>
      <c r="BN56" s="142"/>
      <c r="BO56" s="143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9"/>
      <c r="BA57" s="760"/>
      <c r="BB57" s="760"/>
      <c r="BC57" s="81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3"/>
      <c r="BU59" s="774"/>
      <c r="BV59" s="775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9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138"/>
      <c r="BM60" s="139"/>
      <c r="BN60" s="139"/>
      <c r="BO60" s="140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9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138"/>
      <c r="BM61" s="139"/>
      <c r="BN61" s="139"/>
      <c r="BO61" s="140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52"/>
      <c r="AT62" s="752"/>
      <c r="AU62" s="75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1">
    <mergeCell ref="AI21:AR21"/>
    <mergeCell ref="AI26:AR26"/>
    <mergeCell ref="AI27:AR27"/>
    <mergeCell ref="AI28:AR28"/>
    <mergeCell ref="AI29:AR29"/>
    <mergeCell ref="AI30:AR30"/>
    <mergeCell ref="AI31:AR31"/>
    <mergeCell ref="AI32:AR32"/>
    <mergeCell ref="AI25:AR25"/>
    <mergeCell ref="AI24:AR24"/>
    <mergeCell ref="AI23:AR23"/>
    <mergeCell ref="BT25:BV25"/>
    <mergeCell ref="BL35:BO35"/>
    <mergeCell ref="BL36:BO36"/>
    <mergeCell ref="BL37:BO37"/>
    <mergeCell ref="D25:E25"/>
    <mergeCell ref="F25:G25"/>
    <mergeCell ref="AS25:AU25"/>
    <mergeCell ref="AV25:AY25"/>
    <mergeCell ref="AZ25:BC25"/>
    <mergeCell ref="BD25:BG25"/>
    <mergeCell ref="BH25:BK25"/>
    <mergeCell ref="BL25:BO25"/>
    <mergeCell ref="BP25:BS25"/>
    <mergeCell ref="D27:E27"/>
    <mergeCell ref="F27:G27"/>
    <mergeCell ref="AS27:AU27"/>
    <mergeCell ref="AV27:AY27"/>
    <mergeCell ref="D26:E26"/>
    <mergeCell ref="F26:G26"/>
    <mergeCell ref="AS26:AU26"/>
    <mergeCell ref="AV26:AY26"/>
    <mergeCell ref="AZ26:BC26"/>
    <mergeCell ref="AZ27:BC27"/>
    <mergeCell ref="BD27:BG27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L20:BO20"/>
    <mergeCell ref="W18:AH19"/>
    <mergeCell ref="AI18:AR19"/>
    <mergeCell ref="AS18:AU19"/>
    <mergeCell ref="AV18:BS18"/>
    <mergeCell ref="BP20:BS20"/>
    <mergeCell ref="D20:E20"/>
    <mergeCell ref="F20:G20"/>
    <mergeCell ref="AS20:AU20"/>
    <mergeCell ref="AV20:AY20"/>
    <mergeCell ref="AZ20:BC20"/>
    <mergeCell ref="BD20:BG20"/>
    <mergeCell ref="BH20:BK20"/>
    <mergeCell ref="AI20:AR20"/>
    <mergeCell ref="BT18:BV19"/>
    <mergeCell ref="AV19:AY19"/>
    <mergeCell ref="AZ19:BC19"/>
    <mergeCell ref="BD19:BG19"/>
    <mergeCell ref="BH19:BK19"/>
    <mergeCell ref="BL19:BO19"/>
    <mergeCell ref="BP19:BS19"/>
    <mergeCell ref="D24:E24"/>
    <mergeCell ref="F24:G24"/>
    <mergeCell ref="AS24:AU24"/>
    <mergeCell ref="AV24:AY24"/>
    <mergeCell ref="AZ24:BC24"/>
    <mergeCell ref="BD24:BG24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BH22:BK22"/>
    <mergeCell ref="BL22:BO22"/>
    <mergeCell ref="BP22:BS22"/>
    <mergeCell ref="BT22:BV22"/>
    <mergeCell ref="D23:E23"/>
    <mergeCell ref="F23:G23"/>
    <mergeCell ref="AS23:AU23"/>
    <mergeCell ref="AV23:AY23"/>
    <mergeCell ref="AZ23:BC23"/>
    <mergeCell ref="D22:E22"/>
    <mergeCell ref="F22:G22"/>
    <mergeCell ref="AS22:AU22"/>
    <mergeCell ref="AV22:AY22"/>
    <mergeCell ref="AZ22:BC22"/>
    <mergeCell ref="BD22:BG22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D29:E29"/>
    <mergeCell ref="F29:G29"/>
    <mergeCell ref="AS29:AU29"/>
    <mergeCell ref="AV29:AY29"/>
    <mergeCell ref="D28:E28"/>
    <mergeCell ref="F28:G28"/>
    <mergeCell ref="AS28:AU28"/>
    <mergeCell ref="AV28:AY28"/>
    <mergeCell ref="AZ28:BC28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D30:E30"/>
    <mergeCell ref="F30:G30"/>
    <mergeCell ref="AS30:AU30"/>
    <mergeCell ref="AV30:AY30"/>
    <mergeCell ref="D31:E31"/>
    <mergeCell ref="F31:G31"/>
    <mergeCell ref="AS31:AU31"/>
    <mergeCell ref="AV31:AY31"/>
    <mergeCell ref="D32:E32"/>
    <mergeCell ref="F32:G32"/>
    <mergeCell ref="AS32:AU32"/>
    <mergeCell ref="AV32:AY32"/>
    <mergeCell ref="AZ32:BC32"/>
    <mergeCell ref="BD32:BG32"/>
    <mergeCell ref="BH32:BK32"/>
    <mergeCell ref="BL32:BO32"/>
    <mergeCell ref="BP32:BS32"/>
    <mergeCell ref="BT32:BV32"/>
    <mergeCell ref="D33:E33"/>
    <mergeCell ref="F33:G33"/>
    <mergeCell ref="AI33:AR33"/>
    <mergeCell ref="AS33:AU33"/>
    <mergeCell ref="AV33:AY33"/>
    <mergeCell ref="BD30:BG30"/>
    <mergeCell ref="BH30:BK30"/>
    <mergeCell ref="BL30:BO30"/>
    <mergeCell ref="BP30:BS30"/>
    <mergeCell ref="BT30:BV30"/>
    <mergeCell ref="AZ30:BC30"/>
    <mergeCell ref="AZ31:BC31"/>
    <mergeCell ref="BD31:BG31"/>
    <mergeCell ref="BH31:BK31"/>
    <mergeCell ref="BL31:BO31"/>
    <mergeCell ref="BP31:BS31"/>
    <mergeCell ref="BT31:BV31"/>
    <mergeCell ref="BD36:BG36"/>
    <mergeCell ref="BH36:BK36"/>
    <mergeCell ref="BP36:BS36"/>
    <mergeCell ref="BT36:BV36"/>
    <mergeCell ref="AZ33:BC33"/>
    <mergeCell ref="BD33:BG33"/>
    <mergeCell ref="BH33:BK33"/>
    <mergeCell ref="BL33:BO33"/>
    <mergeCell ref="BP33:BS33"/>
    <mergeCell ref="BT33:BV33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T37:BV37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P34:BS34"/>
    <mergeCell ref="BT34:BV34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P37:BS37"/>
    <mergeCell ref="BD35:BG35"/>
    <mergeCell ref="BH35:BK35"/>
    <mergeCell ref="BP35:BS35"/>
    <mergeCell ref="BT35:BV35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D41:E41"/>
    <mergeCell ref="F41:G41"/>
    <mergeCell ref="AI41:AR41"/>
    <mergeCell ref="AS41:AU41"/>
    <mergeCell ref="AV41:AY41"/>
    <mergeCell ref="BD39:BG39"/>
    <mergeCell ref="BH39:BK39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BD44:BG44"/>
    <mergeCell ref="BH44:BK44"/>
    <mergeCell ref="BL44:BO44"/>
    <mergeCell ref="BP44:BS44"/>
    <mergeCell ref="BT44:BV44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4:BC44"/>
    <mergeCell ref="AZ45:BC45"/>
    <mergeCell ref="BD45:BG45"/>
    <mergeCell ref="BH45:BK45"/>
    <mergeCell ref="BP45:BS45"/>
    <mergeCell ref="BT45:BV45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D48:E48"/>
    <mergeCell ref="F48:G48"/>
    <mergeCell ref="AI48:AR48"/>
    <mergeCell ref="AS48:AU48"/>
    <mergeCell ref="AV48:AY48"/>
    <mergeCell ref="BT49:BV49"/>
    <mergeCell ref="D50:E50"/>
    <mergeCell ref="F50:G50"/>
    <mergeCell ref="AI50:AR50"/>
    <mergeCell ref="AS50:AU50"/>
    <mergeCell ref="AV50:AY50"/>
    <mergeCell ref="AZ48:BC48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D51:E51"/>
    <mergeCell ref="F51:G51"/>
    <mergeCell ref="AI51:AR51"/>
    <mergeCell ref="AS51:AU51"/>
    <mergeCell ref="AV51:AY51"/>
    <mergeCell ref="AZ49:BC49"/>
    <mergeCell ref="BD49:BG49"/>
    <mergeCell ref="BH49:BK49"/>
    <mergeCell ref="BP49:BS49"/>
    <mergeCell ref="AZ51:BC51"/>
    <mergeCell ref="BD51:BG51"/>
    <mergeCell ref="BH51:BK51"/>
    <mergeCell ref="BL51:BO51"/>
    <mergeCell ref="BP51:BS51"/>
    <mergeCell ref="BT51:BV51"/>
    <mergeCell ref="AZ50:BC50"/>
    <mergeCell ref="BD50:BG50"/>
    <mergeCell ref="BH50:BK50"/>
    <mergeCell ref="BP50:BS50"/>
    <mergeCell ref="BT50:BV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BD56:BG56"/>
    <mergeCell ref="BH56:BK56"/>
    <mergeCell ref="BP56:BS56"/>
    <mergeCell ref="BT56:BV56"/>
    <mergeCell ref="D57:E57"/>
    <mergeCell ref="F57:G57"/>
    <mergeCell ref="AI57:AR57"/>
    <mergeCell ref="AS57:AU57"/>
    <mergeCell ref="AV57:AY57"/>
    <mergeCell ref="AZ57:BC57"/>
    <mergeCell ref="D56:E56"/>
    <mergeCell ref="F56:G56"/>
    <mergeCell ref="AI56:AR56"/>
    <mergeCell ref="AS56:AU56"/>
    <mergeCell ref="AV56:AY56"/>
    <mergeCell ref="AZ56:BC56"/>
    <mergeCell ref="BD57:BG57"/>
    <mergeCell ref="BH57:BK57"/>
    <mergeCell ref="BP57:BS57"/>
    <mergeCell ref="BT57:BV57"/>
    <mergeCell ref="BT58:BV58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P59:BS59"/>
    <mergeCell ref="BT59:BV59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P60:BS60"/>
    <mergeCell ref="BT60:BV60"/>
    <mergeCell ref="D61:E61"/>
    <mergeCell ref="F61:G61"/>
    <mergeCell ref="AI61:AR61"/>
    <mergeCell ref="AS61:AU61"/>
    <mergeCell ref="AV61:AY61"/>
    <mergeCell ref="AZ61:BC61"/>
    <mergeCell ref="D63:E63"/>
    <mergeCell ref="F63:G63"/>
    <mergeCell ref="AI63:AR63"/>
    <mergeCell ref="AS63:AU63"/>
    <mergeCell ref="AV63:AY63"/>
    <mergeCell ref="BD61:BG61"/>
    <mergeCell ref="BH61:BK61"/>
    <mergeCell ref="BP61:BS61"/>
    <mergeCell ref="BT61:BV61"/>
    <mergeCell ref="D62:E62"/>
    <mergeCell ref="F62:G62"/>
    <mergeCell ref="AI62:AR62"/>
    <mergeCell ref="AS62:AU62"/>
    <mergeCell ref="AV62:AY62"/>
    <mergeCell ref="AZ62:BC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BT68:BV68"/>
    <mergeCell ref="AZ68:BC68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P69:BS69"/>
    <mergeCell ref="BT69:BV69"/>
    <mergeCell ref="D68:E68"/>
    <mergeCell ref="F68:G68"/>
    <mergeCell ref="AI68:AR68"/>
    <mergeCell ref="AS68:AU68"/>
    <mergeCell ref="AV68:AY68"/>
    <mergeCell ref="BD68:BG68"/>
    <mergeCell ref="BH68:BK68"/>
    <mergeCell ref="BL68:BO68"/>
    <mergeCell ref="BP68:BS68"/>
    <mergeCell ref="BT70:BV70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CAN_INIT_VERIFY_INFO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CAN_INIT_VERIFY_INFO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1183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91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2.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440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298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948" t="s">
        <v>799</v>
      </c>
      <c r="AJ20" s="949"/>
      <c r="AK20" s="949"/>
      <c r="AL20" s="949"/>
      <c r="AM20" s="949"/>
      <c r="AN20" s="949"/>
      <c r="AO20" s="949"/>
      <c r="AP20" s="949"/>
      <c r="AQ20" s="949"/>
      <c r="AR20" s="950"/>
      <c r="AS20" s="946" t="s">
        <v>18</v>
      </c>
      <c r="AT20" s="947"/>
      <c r="AU20" s="947"/>
      <c r="AV20" s="940">
        <f>LEN(L20)+LEN(M20)+LEN(N20)+LEN(O20)+LEN(P20)+LEN(Q20)</f>
        <v>23</v>
      </c>
      <c r="AW20" s="941"/>
      <c r="AX20" s="941"/>
      <c r="AY20" s="942"/>
      <c r="AZ20" s="756">
        <v>10</v>
      </c>
      <c r="BA20" s="757"/>
      <c r="BB20" s="757"/>
      <c r="BC20" s="758"/>
      <c r="BD20" s="741">
        <f t="shared" ref="BD20:BD21" si="0">IF(AS20="String", AZ20, IF(AS20="Number",ROUNDUP(AZ20/2,0),0))</f>
        <v>10</v>
      </c>
      <c r="BE20" s="742"/>
      <c r="BF20" s="742"/>
      <c r="BG20" s="743"/>
      <c r="BH20" s="753">
        <f t="shared" ref="BH20:BH22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33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1184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1188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51" t="s">
        <v>1189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752" t="s">
        <v>18</v>
      </c>
      <c r="AT21" s="752"/>
      <c r="AU21" s="752"/>
      <c r="AV21" s="741">
        <f>LEN(L21)+LEN(M21)+LEN(N21)+LEN(O21)+LEN(P21)+LEN(Q21)</f>
        <v>8</v>
      </c>
      <c r="AW21" s="742"/>
      <c r="AX21" s="742"/>
      <c r="AY21" s="743"/>
      <c r="AZ21" s="756">
        <v>10</v>
      </c>
      <c r="BA21" s="757"/>
      <c r="BB21" s="757"/>
      <c r="BC21" s="758"/>
      <c r="BD21" s="741">
        <f t="shared" si="0"/>
        <v>10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SUM(AV21:BK21)+BL21*SUM(BP22:BS24)</f>
        <v>28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 t="s">
        <v>1185</v>
      </c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 t="s">
        <v>1190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220" t="s">
        <v>1190</v>
      </c>
      <c r="AJ22" s="169"/>
      <c r="AK22" s="169"/>
      <c r="AL22" s="169"/>
      <c r="AM22" s="169"/>
      <c r="AN22" s="169"/>
      <c r="AO22" s="169"/>
      <c r="AP22" s="169"/>
      <c r="AQ22" s="169"/>
      <c r="AR22" s="170"/>
      <c r="AS22" s="963" t="s">
        <v>515</v>
      </c>
      <c r="AT22" s="963"/>
      <c r="AU22" s="963"/>
      <c r="AV22" s="741">
        <f t="shared" ref="AV22" si="2">LEN(L22)+LEN(M22)+LEN(N22)+LEN(O22)+LEN(P22)+LEN(Q22)</f>
        <v>28</v>
      </c>
      <c r="AW22" s="742"/>
      <c r="AX22" s="742"/>
      <c r="AY22" s="743"/>
      <c r="AZ22" s="756">
        <v>20</v>
      </c>
      <c r="BA22" s="757"/>
      <c r="BB22" s="757"/>
      <c r="BC22" s="758"/>
      <c r="BD22" s="741">
        <v>2</v>
      </c>
      <c r="BE22" s="742"/>
      <c r="BF22" s="742"/>
      <c r="BG22" s="743"/>
      <c r="BH22" s="753">
        <f t="shared" si="1"/>
        <v>0</v>
      </c>
      <c r="BI22" s="754"/>
      <c r="BJ22" s="754"/>
      <c r="BK22" s="755"/>
      <c r="BL22" s="753"/>
      <c r="BM22" s="754"/>
      <c r="BN22" s="754"/>
      <c r="BO22" s="755"/>
      <c r="BP22" s="741">
        <f t="shared" ref="BP22:BP32" si="3">AV22+BD22+BH22</f>
        <v>30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/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8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60"/>
      <c r="AJ23" s="961"/>
      <c r="AK23" s="961"/>
      <c r="AL23" s="961"/>
      <c r="AM23" s="961"/>
      <c r="AN23" s="961"/>
      <c r="AO23" s="961"/>
      <c r="AP23" s="961"/>
      <c r="AQ23" s="961"/>
      <c r="AR23" s="962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>
        <f t="shared" si="3"/>
        <v>0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960"/>
      <c r="AJ24" s="961"/>
      <c r="AK24" s="961"/>
      <c r="AL24" s="961"/>
      <c r="AM24" s="961"/>
      <c r="AN24" s="961"/>
      <c r="AO24" s="961"/>
      <c r="AP24" s="961"/>
      <c r="AQ24" s="961"/>
      <c r="AR24" s="962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41"/>
      <c r="BM24" s="742"/>
      <c r="BN24" s="742"/>
      <c r="BO24" s="743"/>
      <c r="BP24" s="741">
        <f t="shared" si="3"/>
        <v>0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957"/>
      <c r="AJ25" s="958"/>
      <c r="AK25" s="958"/>
      <c r="AL25" s="958"/>
      <c r="AM25" s="958"/>
      <c r="AN25" s="958"/>
      <c r="AO25" s="958"/>
      <c r="AP25" s="958"/>
      <c r="AQ25" s="958"/>
      <c r="AR25" s="95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41"/>
      <c r="BM25" s="742"/>
      <c r="BN25" s="742"/>
      <c r="BO25" s="743"/>
      <c r="BP25" s="741">
        <f>AV25+BD25+BH25</f>
        <v>0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954"/>
      <c r="AJ26" s="955"/>
      <c r="AK26" s="955"/>
      <c r="AL26" s="955"/>
      <c r="AM26" s="955"/>
      <c r="AN26" s="955"/>
      <c r="AO26" s="955"/>
      <c r="AP26" s="955"/>
      <c r="AQ26" s="955"/>
      <c r="AR26" s="95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41"/>
      <c r="BM26" s="742"/>
      <c r="BN26" s="742"/>
      <c r="BO26" s="743"/>
      <c r="BP26" s="741">
        <f t="shared" si="3"/>
        <v>0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>
        <v>8</v>
      </c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951"/>
      <c r="AJ27" s="952"/>
      <c r="AK27" s="952"/>
      <c r="AL27" s="952"/>
      <c r="AM27" s="952"/>
      <c r="AN27" s="952"/>
      <c r="AO27" s="952"/>
      <c r="AP27" s="952"/>
      <c r="AQ27" s="952"/>
      <c r="AR27" s="953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>
        <f t="shared" si="3"/>
        <v>0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59">
        <v>9</v>
      </c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951"/>
      <c r="AJ28" s="952"/>
      <c r="AK28" s="952"/>
      <c r="AL28" s="952"/>
      <c r="AM28" s="952"/>
      <c r="AN28" s="952"/>
      <c r="AO28" s="952"/>
      <c r="AP28" s="952"/>
      <c r="AQ28" s="952"/>
      <c r="AR28" s="953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>
        <f t="shared" si="3"/>
        <v>0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>
        <v>10</v>
      </c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951"/>
      <c r="AJ29" s="952"/>
      <c r="AK29" s="952"/>
      <c r="AL29" s="952"/>
      <c r="AM29" s="952"/>
      <c r="AN29" s="952"/>
      <c r="AO29" s="952"/>
      <c r="AP29" s="952"/>
      <c r="AQ29" s="952"/>
      <c r="AR29" s="953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>
        <f t="shared" si="3"/>
        <v>0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59">
        <v>11</v>
      </c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951"/>
      <c r="AJ30" s="952"/>
      <c r="AK30" s="952"/>
      <c r="AL30" s="952"/>
      <c r="AM30" s="952"/>
      <c r="AN30" s="952"/>
      <c r="AO30" s="952"/>
      <c r="AP30" s="952"/>
      <c r="AQ30" s="952"/>
      <c r="AR30" s="953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>
        <f t="shared" si="3"/>
        <v>0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1">
        <v>12</v>
      </c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951"/>
      <c r="AJ31" s="952"/>
      <c r="AK31" s="952"/>
      <c r="AL31" s="952"/>
      <c r="AM31" s="952"/>
      <c r="AN31" s="952"/>
      <c r="AO31" s="952"/>
      <c r="AP31" s="952"/>
      <c r="AQ31" s="952"/>
      <c r="AR31" s="953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>
        <f t="shared" si="3"/>
        <v>0</v>
      </c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59">
        <v>13</v>
      </c>
      <c r="D32" s="741"/>
      <c r="E32" s="743"/>
      <c r="F32" s="741"/>
      <c r="G32" s="743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951"/>
      <c r="AJ32" s="952"/>
      <c r="AK32" s="952"/>
      <c r="AL32" s="952"/>
      <c r="AM32" s="952"/>
      <c r="AN32" s="952"/>
      <c r="AO32" s="952"/>
      <c r="AP32" s="952"/>
      <c r="AQ32" s="952"/>
      <c r="AR32" s="953"/>
      <c r="AS32" s="756"/>
      <c r="AT32" s="757"/>
      <c r="AU32" s="758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41"/>
      <c r="BM32" s="742"/>
      <c r="BN32" s="742"/>
      <c r="BO32" s="743"/>
      <c r="BP32" s="741">
        <f t="shared" si="3"/>
        <v>0</v>
      </c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>
      <c r="B33" s="253"/>
      <c r="C33" s="261">
        <v>14</v>
      </c>
      <c r="D33" s="741"/>
      <c r="E33" s="743"/>
      <c r="F33" s="741"/>
      <c r="G33" s="743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49"/>
      <c r="AJ33" s="750"/>
      <c r="AK33" s="750"/>
      <c r="AL33" s="750"/>
      <c r="AM33" s="750"/>
      <c r="AN33" s="750"/>
      <c r="AO33" s="750"/>
      <c r="AP33" s="750"/>
      <c r="AQ33" s="750"/>
      <c r="AR33" s="751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>
        <f>AV33+BD33+BH33</f>
        <v>0</v>
      </c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>
      <c r="B34" s="253"/>
      <c r="C34" s="259">
        <v>15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776"/>
      <c r="AT34" s="761"/>
      <c r="AU34" s="76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41"/>
      <c r="BI34" s="742"/>
      <c r="BJ34" s="742"/>
      <c r="BK34" s="743"/>
      <c r="BL34" s="138"/>
      <c r="BM34" s="139"/>
      <c r="BN34" s="139"/>
      <c r="BO34" s="140"/>
      <c r="BP34" s="741">
        <f>AV34+BD34+BH34</f>
        <v>0</v>
      </c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752"/>
      <c r="AT35" s="752"/>
      <c r="AU35" s="752"/>
      <c r="AV35" s="741"/>
      <c r="AW35" s="742"/>
      <c r="AX35" s="742"/>
      <c r="AY35" s="743"/>
      <c r="AZ35" s="819"/>
      <c r="BA35" s="820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>
        <f>AV35+BD35+BH35</f>
        <v>0</v>
      </c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>
      <c r="B36" s="253"/>
      <c r="C36" s="259">
        <v>17</v>
      </c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756"/>
      <c r="AT36" s="757"/>
      <c r="AU36" s="758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41"/>
      <c r="BM36" s="742"/>
      <c r="BN36" s="742"/>
      <c r="BO36" s="743"/>
      <c r="BP36" s="741">
        <f>AV36+BD36+BH36</f>
        <v>0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756"/>
      <c r="AT37" s="757"/>
      <c r="AU37" s="758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41"/>
      <c r="BM37" s="742"/>
      <c r="BN37" s="742"/>
      <c r="BO37" s="743"/>
      <c r="BP37" s="741">
        <f>AV37+BD37+BH37</f>
        <v>0</v>
      </c>
      <c r="BQ37" s="742"/>
      <c r="BR37" s="742"/>
      <c r="BS37" s="743"/>
      <c r="BT37" s="773"/>
      <c r="BU37" s="774"/>
      <c r="BV37" s="775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138"/>
      <c r="BM38" s="139"/>
      <c r="BN38" s="139"/>
      <c r="BO38" s="140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9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138"/>
      <c r="BM39" s="139"/>
      <c r="BN39" s="139"/>
      <c r="BO39" s="140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41"/>
      <c r="BI44" s="742"/>
      <c r="BJ44" s="742"/>
      <c r="BK44" s="743"/>
      <c r="BL44" s="741"/>
      <c r="BM44" s="742"/>
      <c r="BN44" s="742"/>
      <c r="BO44" s="743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41"/>
      <c r="BI45" s="742"/>
      <c r="BJ45" s="742"/>
      <c r="BK45" s="743"/>
      <c r="BL45" s="141"/>
      <c r="BM45" s="142"/>
      <c r="BN45" s="142"/>
      <c r="BO45" s="143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9"/>
      <c r="BA46" s="760"/>
      <c r="BB46" s="760"/>
      <c r="BC46" s="81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3"/>
      <c r="BU48" s="774"/>
      <c r="BV48" s="775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138"/>
      <c r="BM49" s="139"/>
      <c r="BN49" s="139"/>
      <c r="BO49" s="140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9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138"/>
      <c r="BM50" s="139"/>
      <c r="BN50" s="139"/>
      <c r="BO50" s="140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52"/>
      <c r="AT51" s="752"/>
      <c r="AU51" s="75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41"/>
      <c r="BI55" s="742"/>
      <c r="BJ55" s="742"/>
      <c r="BK55" s="743"/>
      <c r="BL55" s="741"/>
      <c r="BM55" s="742"/>
      <c r="BN55" s="742"/>
      <c r="BO55" s="743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41"/>
      <c r="BI56" s="742"/>
      <c r="BJ56" s="742"/>
      <c r="BK56" s="743"/>
      <c r="BL56" s="141"/>
      <c r="BM56" s="142"/>
      <c r="BN56" s="142"/>
      <c r="BO56" s="143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9"/>
      <c r="BA57" s="760"/>
      <c r="BB57" s="760"/>
      <c r="BC57" s="81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3"/>
      <c r="BU59" s="774"/>
      <c r="BV59" s="775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9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138"/>
      <c r="BM60" s="139"/>
      <c r="BN60" s="139"/>
      <c r="BO60" s="140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9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138"/>
      <c r="BM61" s="139"/>
      <c r="BN61" s="139"/>
      <c r="BO61" s="140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52"/>
      <c r="AT62" s="752"/>
      <c r="AU62" s="75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ht="12.25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</sheetData>
  <mergeCells count="581">
    <mergeCell ref="BD70:BG70"/>
    <mergeCell ref="BH70:BK70"/>
    <mergeCell ref="BP70:BS70"/>
    <mergeCell ref="BT70:BV70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9:E69"/>
    <mergeCell ref="F69:G69"/>
    <mergeCell ref="AI69:AR69"/>
    <mergeCell ref="AS69:AU69"/>
    <mergeCell ref="AV69:AY69"/>
    <mergeCell ref="AZ69:BC69"/>
    <mergeCell ref="BT65:BV65"/>
    <mergeCell ref="AZ65:BC65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2:BV62"/>
    <mergeCell ref="AZ61:BC61"/>
    <mergeCell ref="BD61:BG61"/>
    <mergeCell ref="BH61:BK61"/>
    <mergeCell ref="BP61:BS61"/>
    <mergeCell ref="BT61:BV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D62:E62"/>
    <mergeCell ref="F62:G62"/>
    <mergeCell ref="AI62:AR62"/>
    <mergeCell ref="AS62:AU62"/>
    <mergeCell ref="AV62:AY62"/>
    <mergeCell ref="AZ60:BC60"/>
    <mergeCell ref="BD60:BG60"/>
    <mergeCell ref="BH60:BK60"/>
    <mergeCell ref="BP60:BS60"/>
    <mergeCell ref="AZ62:BC62"/>
    <mergeCell ref="BD62:BG62"/>
    <mergeCell ref="BH62:BK62"/>
    <mergeCell ref="BL62:BO62"/>
    <mergeCell ref="BP62:BS62"/>
    <mergeCell ref="D59:E59"/>
    <mergeCell ref="F59:G59"/>
    <mergeCell ref="AI59:AR59"/>
    <mergeCell ref="AS59:AU59"/>
    <mergeCell ref="AV59:AY59"/>
    <mergeCell ref="BT60:BV60"/>
    <mergeCell ref="D61:E61"/>
    <mergeCell ref="F61:G61"/>
    <mergeCell ref="AI61:AR61"/>
    <mergeCell ref="AS61:AU61"/>
    <mergeCell ref="AV61:AY61"/>
    <mergeCell ref="AZ59:BC59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D55:BG55"/>
    <mergeCell ref="BH55:BK55"/>
    <mergeCell ref="BL55:BO55"/>
    <mergeCell ref="BP55:BS55"/>
    <mergeCell ref="BT55:BV55"/>
    <mergeCell ref="D56:E56"/>
    <mergeCell ref="F56:G56"/>
    <mergeCell ref="AI56:AR56"/>
    <mergeCell ref="AS56:AU56"/>
    <mergeCell ref="AV56:AY56"/>
    <mergeCell ref="D55:E55"/>
    <mergeCell ref="F55:G55"/>
    <mergeCell ref="AI55:AR55"/>
    <mergeCell ref="AS55:AU55"/>
    <mergeCell ref="AV55:AY55"/>
    <mergeCell ref="AZ55:BC55"/>
    <mergeCell ref="AZ56:BC56"/>
    <mergeCell ref="BD56:BG56"/>
    <mergeCell ref="BH56:BK56"/>
    <mergeCell ref="BP56:BS56"/>
    <mergeCell ref="BT56:BV56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BT49:BV49"/>
    <mergeCell ref="D50:E50"/>
    <mergeCell ref="F50:G50"/>
    <mergeCell ref="AI50:AR50"/>
    <mergeCell ref="AS50:AU50"/>
    <mergeCell ref="AV50:AY50"/>
    <mergeCell ref="AZ50:BC50"/>
    <mergeCell ref="D52:E52"/>
    <mergeCell ref="F52:G52"/>
    <mergeCell ref="AI52:AR52"/>
    <mergeCell ref="AS52:AU52"/>
    <mergeCell ref="AV52:AY52"/>
    <mergeCell ref="BD50:BG50"/>
    <mergeCell ref="BH50:BK50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AZ52:BC52"/>
    <mergeCell ref="BD52:BG52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P49:BS49"/>
    <mergeCell ref="BT47:BV47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P48:BS48"/>
    <mergeCell ref="BT48:BV48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D45:E45"/>
    <mergeCell ref="F45:G45"/>
    <mergeCell ref="AI45:AR45"/>
    <mergeCell ref="AS45:AU45"/>
    <mergeCell ref="AV45:AY45"/>
    <mergeCell ref="AZ45:BC45"/>
    <mergeCell ref="BD46:BG46"/>
    <mergeCell ref="BH46:BK46"/>
    <mergeCell ref="BP46:BS46"/>
    <mergeCell ref="BT46:BV46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BL40:BO40"/>
    <mergeCell ref="BP40:BS40"/>
    <mergeCell ref="D39:E39"/>
    <mergeCell ref="F39:G39"/>
    <mergeCell ref="AI39:AR39"/>
    <mergeCell ref="AS39:AU39"/>
    <mergeCell ref="AV39:AY39"/>
    <mergeCell ref="BT40:BV40"/>
    <mergeCell ref="AZ39:BC39"/>
    <mergeCell ref="BD39:BG39"/>
    <mergeCell ref="BH39:BK39"/>
    <mergeCell ref="BP39:BS39"/>
    <mergeCell ref="BT39:BV39"/>
    <mergeCell ref="AZ37:BC37"/>
    <mergeCell ref="D40:E40"/>
    <mergeCell ref="F40:G40"/>
    <mergeCell ref="AI40:AR40"/>
    <mergeCell ref="AS40:AU40"/>
    <mergeCell ref="AV40:AY40"/>
    <mergeCell ref="AZ38:BC38"/>
    <mergeCell ref="BD38:BG38"/>
    <mergeCell ref="BH38:BK38"/>
    <mergeCell ref="AZ40:BC40"/>
    <mergeCell ref="BD40:BG40"/>
    <mergeCell ref="BH40:BK40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BT38:BV38"/>
    <mergeCell ref="BT37:BV37"/>
    <mergeCell ref="BD37:BG37"/>
    <mergeCell ref="BH37:BK37"/>
    <mergeCell ref="BL37:BO37"/>
    <mergeCell ref="BP37:BS37"/>
    <mergeCell ref="BP38:BS38"/>
    <mergeCell ref="D36:E36"/>
    <mergeCell ref="F36:G36"/>
    <mergeCell ref="AI36:AR36"/>
    <mergeCell ref="AS36:AU36"/>
    <mergeCell ref="AV36:AY36"/>
    <mergeCell ref="BD34:BG34"/>
    <mergeCell ref="BH34:BK34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D34:E34"/>
    <mergeCell ref="F34:G34"/>
    <mergeCell ref="AI34:AR34"/>
    <mergeCell ref="AS34:AU34"/>
    <mergeCell ref="AV34:AY34"/>
    <mergeCell ref="AZ34:BC34"/>
    <mergeCell ref="AZ36:BC36"/>
    <mergeCell ref="BD36:BG36"/>
    <mergeCell ref="BH36:BK36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4:BS24"/>
    <mergeCell ref="BT24:BV24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4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21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CAN_STRUCTURE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CAN_STRUCTURE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540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SUM(BP20:BS68)</f>
        <v>632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 t="s">
        <v>501</v>
      </c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2.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125" t="s">
        <v>395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287" t="s">
        <v>319</v>
      </c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30"/>
      <c r="AI20" s="767" t="s">
        <v>715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42</v>
      </c>
      <c r="AT20" s="752"/>
      <c r="AU20" s="752"/>
      <c r="AV20" s="741">
        <f t="shared" ref="AV20:AV26" si="0">LEN(L20)+LEN(M20)+LEN(N20)+LEN(O20)+LEN(P20)+LEN(Q20)</f>
        <v>23</v>
      </c>
      <c r="AW20" s="742"/>
      <c r="AX20" s="742"/>
      <c r="AY20" s="743"/>
      <c r="AZ20" s="756">
        <v>3</v>
      </c>
      <c r="BA20" s="757"/>
      <c r="BB20" s="757"/>
      <c r="BC20" s="758"/>
      <c r="BD20" s="741">
        <f t="shared" ref="BD20:BD26" si="1">IF(AS20="String", AZ20, IF(AS20="Number",ROUNDUP(AZ20/2,0),0))</f>
        <v>2</v>
      </c>
      <c r="BE20" s="742"/>
      <c r="BF20" s="742"/>
      <c r="BG20" s="743"/>
      <c r="BH20" s="753">
        <f t="shared" ref="BH20:BH26" si="2"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 t="shared" ref="BP20:BP26" si="3">AV20+BD20+BH20</f>
        <v>26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5.25" customHeight="1">
      <c r="B21" s="253"/>
      <c r="C21" s="261">
        <v>2</v>
      </c>
      <c r="D21" s="747"/>
      <c r="E21" s="748"/>
      <c r="F21" s="747"/>
      <c r="G21" s="748"/>
      <c r="H21" s="266"/>
      <c r="I21" s="266"/>
      <c r="J21" s="267"/>
      <c r="K21" s="267"/>
      <c r="L21" s="167" t="s">
        <v>391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299</v>
      </c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8"/>
      <c r="AI21" s="767" t="s">
        <v>716</v>
      </c>
      <c r="AJ21" s="768"/>
      <c r="AK21" s="768"/>
      <c r="AL21" s="768"/>
      <c r="AM21" s="768"/>
      <c r="AN21" s="768"/>
      <c r="AO21" s="768"/>
      <c r="AP21" s="768"/>
      <c r="AQ21" s="768"/>
      <c r="AR21" s="769"/>
      <c r="AS21" s="752" t="s">
        <v>42</v>
      </c>
      <c r="AT21" s="752"/>
      <c r="AU21" s="752"/>
      <c r="AV21" s="741">
        <f t="shared" si="0"/>
        <v>14</v>
      </c>
      <c r="AW21" s="742"/>
      <c r="AX21" s="742"/>
      <c r="AY21" s="743"/>
      <c r="AZ21" s="756">
        <v>1</v>
      </c>
      <c r="BA21" s="757"/>
      <c r="BB21" s="757"/>
      <c r="BC21" s="758"/>
      <c r="BD21" s="741">
        <f t="shared" si="1"/>
        <v>1</v>
      </c>
      <c r="BE21" s="742"/>
      <c r="BF21" s="742"/>
      <c r="BG21" s="743"/>
      <c r="BH21" s="753">
        <f t="shared" si="2"/>
        <v>1</v>
      </c>
      <c r="BI21" s="754"/>
      <c r="BJ21" s="754"/>
      <c r="BK21" s="755"/>
      <c r="BL21" s="741"/>
      <c r="BM21" s="742"/>
      <c r="BN21" s="742"/>
      <c r="BO21" s="743"/>
      <c r="BP21" s="741">
        <f t="shared" si="3"/>
        <v>16</v>
      </c>
      <c r="BQ21" s="742"/>
      <c r="BR21" s="742"/>
      <c r="BS21" s="743"/>
      <c r="BT21" s="770"/>
      <c r="BU21" s="771"/>
      <c r="BV21" s="772"/>
      <c r="BW21" s="255"/>
      <c r="BX21" s="252"/>
    </row>
    <row r="22" spans="2:76" s="234" customFormat="1" ht="22.5" customHeight="1">
      <c r="B22" s="253"/>
      <c r="C22" s="266">
        <v>3</v>
      </c>
      <c r="D22" s="741"/>
      <c r="E22" s="743"/>
      <c r="F22" s="741"/>
      <c r="G22" s="743"/>
      <c r="H22" s="266"/>
      <c r="I22" s="266"/>
      <c r="J22" s="267"/>
      <c r="K22" s="267"/>
      <c r="L22" s="167" t="s">
        <v>453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6" t="s">
        <v>300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717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6" t="s">
        <v>42</v>
      </c>
      <c r="AT22" s="757"/>
      <c r="AU22" s="758"/>
      <c r="AV22" s="741">
        <f t="shared" si="0"/>
        <v>15</v>
      </c>
      <c r="AW22" s="742"/>
      <c r="AX22" s="742"/>
      <c r="AY22" s="743"/>
      <c r="AZ22" s="756">
        <v>2</v>
      </c>
      <c r="BA22" s="757"/>
      <c r="BB22" s="757"/>
      <c r="BC22" s="758"/>
      <c r="BD22" s="741">
        <f t="shared" si="1"/>
        <v>1</v>
      </c>
      <c r="BE22" s="742"/>
      <c r="BF22" s="742"/>
      <c r="BG22" s="743"/>
      <c r="BH22" s="753">
        <f t="shared" si="2"/>
        <v>1</v>
      </c>
      <c r="BI22" s="754"/>
      <c r="BJ22" s="754"/>
      <c r="BK22" s="755"/>
      <c r="BL22" s="741"/>
      <c r="BM22" s="742"/>
      <c r="BN22" s="742"/>
      <c r="BO22" s="743"/>
      <c r="BP22" s="741">
        <f t="shared" si="3"/>
        <v>17</v>
      </c>
      <c r="BQ22" s="742"/>
      <c r="BR22" s="742"/>
      <c r="BS22" s="743"/>
      <c r="BT22" s="770"/>
      <c r="BU22" s="771"/>
      <c r="BV22" s="772"/>
      <c r="BW22" s="255"/>
      <c r="BX22" s="252"/>
    </row>
    <row r="23" spans="2:76" s="234" customFormat="1" ht="35.25" customHeight="1">
      <c r="B23" s="253"/>
      <c r="C23" s="261">
        <v>4</v>
      </c>
      <c r="D23" s="747"/>
      <c r="E23" s="748"/>
      <c r="F23" s="747"/>
      <c r="G23" s="748"/>
      <c r="H23" s="266"/>
      <c r="I23" s="266"/>
      <c r="J23" s="267"/>
      <c r="K23" s="267"/>
      <c r="L23" s="167" t="s">
        <v>297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301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67" t="s">
        <v>718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776" t="s">
        <v>42</v>
      </c>
      <c r="AT23" s="761"/>
      <c r="AU23" s="762"/>
      <c r="AV23" s="741">
        <f t="shared" si="0"/>
        <v>13</v>
      </c>
      <c r="AW23" s="742"/>
      <c r="AX23" s="742"/>
      <c r="AY23" s="743"/>
      <c r="AZ23" s="756">
        <v>2</v>
      </c>
      <c r="BA23" s="757"/>
      <c r="BB23" s="757"/>
      <c r="BC23" s="758"/>
      <c r="BD23" s="741">
        <f t="shared" si="1"/>
        <v>1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141"/>
      <c r="BM23" s="142"/>
      <c r="BN23" s="142"/>
      <c r="BO23" s="143"/>
      <c r="BP23" s="741">
        <f t="shared" si="3"/>
        <v>15</v>
      </c>
      <c r="BQ23" s="742"/>
      <c r="BR23" s="742"/>
      <c r="BS23" s="743"/>
      <c r="BT23" s="773"/>
      <c r="BU23" s="774"/>
      <c r="BV23" s="775"/>
      <c r="BW23" s="255"/>
      <c r="BX23" s="252"/>
    </row>
    <row r="24" spans="2:76" s="234" customFormat="1" ht="22.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167" t="s">
        <v>392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220" t="s">
        <v>507</v>
      </c>
      <c r="X24" s="169"/>
      <c r="Y24" s="169"/>
      <c r="Z24" s="169"/>
      <c r="AA24" s="169"/>
      <c r="AB24" s="169"/>
      <c r="AC24" s="169"/>
      <c r="AD24" s="169"/>
      <c r="AE24" s="169"/>
      <c r="AF24" s="169"/>
      <c r="AG24" s="167"/>
      <c r="AH24" s="168"/>
      <c r="AI24" s="767" t="s">
        <v>799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776" t="s">
        <v>469</v>
      </c>
      <c r="AT24" s="761"/>
      <c r="AU24" s="762"/>
      <c r="AV24" s="741">
        <f t="shared" si="0"/>
        <v>18</v>
      </c>
      <c r="AW24" s="742"/>
      <c r="AX24" s="742"/>
      <c r="AY24" s="743"/>
      <c r="AZ24" s="756">
        <v>6</v>
      </c>
      <c r="BA24" s="757"/>
      <c r="BB24" s="757"/>
      <c r="BC24" s="758"/>
      <c r="BD24" s="741">
        <f t="shared" si="1"/>
        <v>6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138"/>
      <c r="BM24" s="139"/>
      <c r="BN24" s="139"/>
      <c r="BO24" s="140"/>
      <c r="BP24" s="741">
        <f t="shared" si="3"/>
        <v>24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167" t="s">
        <v>500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 t="s">
        <v>500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67" t="s">
        <v>800</v>
      </c>
      <c r="AJ25" s="768"/>
      <c r="AK25" s="768"/>
      <c r="AL25" s="768"/>
      <c r="AM25" s="768"/>
      <c r="AN25" s="768"/>
      <c r="AO25" s="768"/>
      <c r="AP25" s="768"/>
      <c r="AQ25" s="768"/>
      <c r="AR25" s="769"/>
      <c r="AS25" s="776" t="s">
        <v>18</v>
      </c>
      <c r="AT25" s="761"/>
      <c r="AU25" s="762"/>
      <c r="AV25" s="741">
        <f t="shared" si="0"/>
        <v>3</v>
      </c>
      <c r="AW25" s="742"/>
      <c r="AX25" s="742"/>
      <c r="AY25" s="743"/>
      <c r="AZ25" s="756">
        <v>2</v>
      </c>
      <c r="BA25" s="757"/>
      <c r="BB25" s="757"/>
      <c r="BC25" s="758"/>
      <c r="BD25" s="741">
        <f t="shared" si="1"/>
        <v>2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138"/>
      <c r="BM25" s="139"/>
      <c r="BN25" s="139"/>
      <c r="BO25" s="140"/>
      <c r="BP25" s="741">
        <f t="shared" si="3"/>
        <v>5</v>
      </c>
      <c r="BQ25" s="742"/>
      <c r="BR25" s="742"/>
      <c r="BS25" s="743"/>
      <c r="BT25" s="773"/>
      <c r="BU25" s="774"/>
      <c r="BV25" s="775"/>
      <c r="BW25" s="255"/>
      <c r="BX25" s="252"/>
    </row>
    <row r="26" spans="2:76" s="234" customFormat="1" ht="22.5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167" t="s">
        <v>434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 t="s">
        <v>436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801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76" t="s">
        <v>18</v>
      </c>
      <c r="AT26" s="761"/>
      <c r="AU26" s="762"/>
      <c r="AV26" s="741">
        <f t="shared" si="0"/>
        <v>19</v>
      </c>
      <c r="AW26" s="742"/>
      <c r="AX26" s="742"/>
      <c r="AY26" s="743"/>
      <c r="AZ26" s="756">
        <v>510</v>
      </c>
      <c r="BA26" s="757"/>
      <c r="BB26" s="757"/>
      <c r="BC26" s="758"/>
      <c r="BD26" s="741">
        <f t="shared" si="1"/>
        <v>510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138"/>
      <c r="BM26" s="139"/>
      <c r="BN26" s="139"/>
      <c r="BO26" s="140"/>
      <c r="BP26" s="741">
        <f t="shared" si="3"/>
        <v>529</v>
      </c>
      <c r="BQ26" s="742"/>
      <c r="BR26" s="742"/>
      <c r="BS26" s="743"/>
      <c r="BT26" s="773"/>
      <c r="BU26" s="774"/>
      <c r="BV26" s="775"/>
      <c r="BW26" s="255"/>
      <c r="BX26" s="252"/>
    </row>
    <row r="27" spans="2:76" s="234" customFormat="1" ht="12" customHeigh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9"/>
      <c r="AI27" s="815"/>
      <c r="AJ27" s="816"/>
      <c r="AK27" s="816"/>
      <c r="AL27" s="816"/>
      <c r="AM27" s="816"/>
      <c r="AN27" s="816"/>
      <c r="AO27" s="816"/>
      <c r="AP27" s="816"/>
      <c r="AQ27" s="816"/>
      <c r="AR27" s="817"/>
      <c r="AS27" s="776"/>
      <c r="AT27" s="761"/>
      <c r="AU27" s="76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41"/>
      <c r="BI27" s="742"/>
      <c r="BJ27" s="742"/>
      <c r="BK27" s="743"/>
      <c r="BL27" s="138"/>
      <c r="BM27" s="139"/>
      <c r="BN27" s="139"/>
      <c r="BO27" s="140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12" customHeigh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9"/>
      <c r="AI28" s="815"/>
      <c r="AJ28" s="816"/>
      <c r="AK28" s="816"/>
      <c r="AL28" s="816"/>
      <c r="AM28" s="816"/>
      <c r="AN28" s="816"/>
      <c r="AO28" s="816"/>
      <c r="AP28" s="816"/>
      <c r="AQ28" s="816"/>
      <c r="AR28" s="817"/>
      <c r="AS28" s="776"/>
      <c r="AT28" s="761"/>
      <c r="AU28" s="76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41"/>
      <c r="BI28" s="742"/>
      <c r="BJ28" s="742"/>
      <c r="BK28" s="743"/>
      <c r="BL28" s="138"/>
      <c r="BM28" s="139"/>
      <c r="BN28" s="139"/>
      <c r="BO28" s="140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12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15"/>
      <c r="AJ29" s="816"/>
      <c r="AK29" s="816"/>
      <c r="AL29" s="816"/>
      <c r="AM29" s="816"/>
      <c r="AN29" s="816"/>
      <c r="AO29" s="816"/>
      <c r="AP29" s="816"/>
      <c r="AQ29" s="816"/>
      <c r="AR29" s="817"/>
      <c r="AS29" s="752"/>
      <c r="AT29" s="752"/>
      <c r="AU29" s="75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41"/>
      <c r="BI29" s="742"/>
      <c r="BJ29" s="742"/>
      <c r="BK29" s="743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12" customHeigh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815"/>
      <c r="AJ30" s="816"/>
      <c r="AK30" s="816"/>
      <c r="AL30" s="816"/>
      <c r="AM30" s="816"/>
      <c r="AN30" s="816"/>
      <c r="AO30" s="816"/>
      <c r="AP30" s="816"/>
      <c r="AQ30" s="816"/>
      <c r="AR30" s="817"/>
      <c r="AS30" s="776"/>
      <c r="AT30" s="761"/>
      <c r="AU30" s="762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41"/>
      <c r="BI30" s="742"/>
      <c r="BJ30" s="742"/>
      <c r="BK30" s="743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 ht="12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815"/>
      <c r="AJ31" s="816"/>
      <c r="AK31" s="816"/>
      <c r="AL31" s="816"/>
      <c r="AM31" s="816"/>
      <c r="AN31" s="816"/>
      <c r="AO31" s="816"/>
      <c r="AP31" s="816"/>
      <c r="AQ31" s="816"/>
      <c r="AR31" s="817"/>
      <c r="AS31" s="776"/>
      <c r="AT31" s="761"/>
      <c r="AU31" s="762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41"/>
      <c r="BI31" s="742"/>
      <c r="BJ31" s="742"/>
      <c r="BK31" s="743"/>
      <c r="BL31" s="741"/>
      <c r="BM31" s="742"/>
      <c r="BN31" s="742"/>
      <c r="BO31" s="743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 ht="12" customHeigh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76"/>
      <c r="AT32" s="761"/>
      <c r="AU32" s="762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41"/>
      <c r="BI32" s="742"/>
      <c r="BJ32" s="742"/>
      <c r="BK32" s="743"/>
      <c r="BL32" s="741"/>
      <c r="BM32" s="742"/>
      <c r="BN32" s="742"/>
      <c r="BO32" s="743"/>
      <c r="BP32" s="741"/>
      <c r="BQ32" s="742"/>
      <c r="BR32" s="742"/>
      <c r="BS32" s="743"/>
      <c r="BT32" s="770"/>
      <c r="BU32" s="771"/>
      <c r="BV32" s="772"/>
      <c r="BW32" s="255"/>
      <c r="BX32" s="252"/>
    </row>
    <row r="33" spans="2:76" s="234" customFormat="1" ht="12" customHeigh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76"/>
      <c r="AT33" s="761"/>
      <c r="AU33" s="76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41"/>
      <c r="BI33" s="742"/>
      <c r="BJ33" s="742"/>
      <c r="BK33" s="743"/>
      <c r="BL33" s="741"/>
      <c r="BM33" s="742"/>
      <c r="BN33" s="742"/>
      <c r="BO33" s="743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76"/>
      <c r="AT34" s="761"/>
      <c r="AU34" s="76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41"/>
      <c r="BI34" s="742"/>
      <c r="BJ34" s="742"/>
      <c r="BK34" s="743"/>
      <c r="BL34" s="141"/>
      <c r="BM34" s="142"/>
      <c r="BN34" s="142"/>
      <c r="BO34" s="1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9"/>
      <c r="BA35" s="760"/>
      <c r="BB35" s="760"/>
      <c r="BC35" s="81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3"/>
      <c r="BU36" s="774"/>
      <c r="BV36" s="775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3"/>
      <c r="BU37" s="774"/>
      <c r="BV37" s="775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138"/>
      <c r="BM38" s="139"/>
      <c r="BN38" s="139"/>
      <c r="BO38" s="140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9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138"/>
      <c r="BM39" s="139"/>
      <c r="BN39" s="139"/>
      <c r="BO39" s="140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52"/>
      <c r="AT40" s="752"/>
      <c r="AU40" s="75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41"/>
      <c r="BI44" s="742"/>
      <c r="BJ44" s="742"/>
      <c r="BK44" s="743"/>
      <c r="BL44" s="741"/>
      <c r="BM44" s="742"/>
      <c r="BN44" s="742"/>
      <c r="BO44" s="743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41"/>
      <c r="BI45" s="742"/>
      <c r="BJ45" s="742"/>
      <c r="BK45" s="743"/>
      <c r="BL45" s="141"/>
      <c r="BM45" s="142"/>
      <c r="BN45" s="142"/>
      <c r="BO45" s="143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9"/>
      <c r="BA46" s="760"/>
      <c r="BB46" s="760"/>
      <c r="BC46" s="81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3"/>
      <c r="BU48" s="774"/>
      <c r="BV48" s="775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138"/>
      <c r="BM49" s="139"/>
      <c r="BN49" s="139"/>
      <c r="BO49" s="140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9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138"/>
      <c r="BM50" s="139"/>
      <c r="BN50" s="139"/>
      <c r="BO50" s="140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52"/>
      <c r="AT51" s="752"/>
      <c r="AU51" s="75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41"/>
      <c r="BI55" s="742"/>
      <c r="BJ55" s="742"/>
      <c r="BK55" s="743"/>
      <c r="BL55" s="741"/>
      <c r="BM55" s="742"/>
      <c r="BN55" s="742"/>
      <c r="BO55" s="743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741"/>
      <c r="BM56" s="742"/>
      <c r="BN56" s="742"/>
      <c r="BO56" s="743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741"/>
      <c r="BM57" s="742"/>
      <c r="BN57" s="742"/>
      <c r="BO57" s="743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741"/>
      <c r="BM58" s="742"/>
      <c r="BN58" s="742"/>
      <c r="BO58" s="743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3"/>
      <c r="BU59" s="774"/>
      <c r="BV59" s="775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41"/>
      <c r="BI60" s="742"/>
      <c r="BJ60" s="742"/>
      <c r="BK60" s="743"/>
      <c r="BL60" s="141"/>
      <c r="BM60" s="142"/>
      <c r="BN60" s="142"/>
      <c r="BO60" s="143"/>
      <c r="BP60" s="741"/>
      <c r="BQ60" s="742"/>
      <c r="BR60" s="742"/>
      <c r="BS60" s="743"/>
      <c r="BT60" s="773"/>
      <c r="BU60" s="774"/>
      <c r="BV60" s="775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9"/>
      <c r="BA61" s="760"/>
      <c r="BB61" s="760"/>
      <c r="BC61" s="818"/>
      <c r="BD61" s="741"/>
      <c r="BE61" s="742"/>
      <c r="BF61" s="742"/>
      <c r="BG61" s="743"/>
      <c r="BH61" s="741"/>
      <c r="BI61" s="742"/>
      <c r="BJ61" s="742"/>
      <c r="BK61" s="743"/>
      <c r="BL61" s="138"/>
      <c r="BM61" s="139"/>
      <c r="BN61" s="139"/>
      <c r="BO61" s="140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138"/>
      <c r="BM62" s="139"/>
      <c r="BN62" s="139"/>
      <c r="BO62" s="140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138"/>
      <c r="BM63" s="139"/>
      <c r="BN63" s="139"/>
      <c r="BO63" s="140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9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138"/>
      <c r="BM64" s="139"/>
      <c r="BN64" s="139"/>
      <c r="BO64" s="140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9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138"/>
      <c r="BM65" s="139"/>
      <c r="BN65" s="139"/>
      <c r="BO65" s="140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44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9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41"/>
      <c r="BI66" s="742"/>
      <c r="BJ66" s="742"/>
      <c r="BK66" s="743"/>
      <c r="BL66" s="138"/>
      <c r="BM66" s="139"/>
      <c r="BN66" s="139"/>
      <c r="BO66" s="140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44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9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138"/>
      <c r="BM67" s="139"/>
      <c r="BN67" s="139"/>
      <c r="BO67" s="140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44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9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138"/>
      <c r="BM68" s="139"/>
      <c r="BN68" s="139"/>
      <c r="BO68" s="140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ht="12.25" customHeight="1" thickBot="1">
      <c r="A69" s="269"/>
      <c r="B69" s="270"/>
      <c r="C69" s="271"/>
      <c r="D69" s="271"/>
      <c r="E69" s="271"/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  <c r="AN69" s="271"/>
      <c r="AO69" s="271"/>
      <c r="AP69" s="271"/>
      <c r="AQ69" s="271"/>
      <c r="AR69" s="271"/>
      <c r="AS69" s="271"/>
      <c r="AT69" s="271"/>
      <c r="AU69" s="271"/>
      <c r="AV69" s="271"/>
      <c r="AW69" s="271"/>
      <c r="AX69" s="271"/>
      <c r="AY69" s="271"/>
      <c r="AZ69" s="271"/>
      <c r="BA69" s="271"/>
      <c r="BB69" s="271"/>
      <c r="BC69" s="271"/>
      <c r="BD69" s="271"/>
      <c r="BE69" s="271"/>
      <c r="BF69" s="271"/>
      <c r="BG69" s="271"/>
      <c r="BH69" s="271"/>
      <c r="BI69" s="271"/>
      <c r="BJ69" s="271"/>
      <c r="BK69" s="271"/>
      <c r="BL69" s="271"/>
      <c r="BM69" s="271"/>
      <c r="BN69" s="271"/>
      <c r="BO69" s="271"/>
      <c r="BP69" s="271"/>
      <c r="BQ69" s="271"/>
      <c r="BR69" s="271"/>
      <c r="BS69" s="271"/>
      <c r="BT69" s="271"/>
      <c r="BU69" s="271"/>
      <c r="BV69" s="271"/>
      <c r="BW69" s="272"/>
      <c r="BX69" s="273"/>
    </row>
    <row r="70" spans="1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</sheetData>
  <mergeCells count="550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BP20:BS20"/>
    <mergeCell ref="BT20:BV20"/>
    <mergeCell ref="D20:E20"/>
    <mergeCell ref="F20:G20"/>
    <mergeCell ref="AI20:AR20"/>
    <mergeCell ref="AS20:AU20"/>
    <mergeCell ref="D21:E21"/>
    <mergeCell ref="F21:G21"/>
    <mergeCell ref="AI21:AR21"/>
    <mergeCell ref="AS21:AU21"/>
    <mergeCell ref="AV21:AY21"/>
    <mergeCell ref="AV20:AY20"/>
    <mergeCell ref="BD21:BG21"/>
    <mergeCell ref="BH21:BK21"/>
    <mergeCell ref="BL21:BO21"/>
    <mergeCell ref="BP21:BS21"/>
    <mergeCell ref="BT21:BV21"/>
    <mergeCell ref="AZ21:BC21"/>
    <mergeCell ref="D22:E22"/>
    <mergeCell ref="F22:G22"/>
    <mergeCell ref="AI22:AR22"/>
    <mergeCell ref="AS22:AU22"/>
    <mergeCell ref="AV22:AY22"/>
    <mergeCell ref="BD22:BG22"/>
    <mergeCell ref="BH22:BK22"/>
    <mergeCell ref="BL22:BO22"/>
    <mergeCell ref="BP22:BS22"/>
    <mergeCell ref="BT22:BV22"/>
    <mergeCell ref="AZ22:BC22"/>
    <mergeCell ref="BD23:BG23"/>
    <mergeCell ref="BH23:BK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D23:E23"/>
    <mergeCell ref="F23:G23"/>
    <mergeCell ref="AI23:AR23"/>
    <mergeCell ref="AS23:AU23"/>
    <mergeCell ref="AV23:AY23"/>
    <mergeCell ref="AZ23:BC23"/>
    <mergeCell ref="BD24:BG24"/>
    <mergeCell ref="BH24:BK24"/>
    <mergeCell ref="BP24:BS24"/>
    <mergeCell ref="BT24:BV24"/>
    <mergeCell ref="BT25:BV25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P26:BS26"/>
    <mergeCell ref="BT26:BV26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P25:BS25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D30:E30"/>
    <mergeCell ref="F30:G30"/>
    <mergeCell ref="AI30:AR30"/>
    <mergeCell ref="AS30:AU30"/>
    <mergeCell ref="AV30:AY30"/>
    <mergeCell ref="BD28:BG28"/>
    <mergeCell ref="BH28:BK28"/>
    <mergeCell ref="BP28:BS28"/>
    <mergeCell ref="BT28:BV28"/>
    <mergeCell ref="D29:E29"/>
    <mergeCell ref="F29:G29"/>
    <mergeCell ref="AI29:AR29"/>
    <mergeCell ref="AS29:AU29"/>
    <mergeCell ref="AV29:AY29"/>
    <mergeCell ref="AZ29:BC29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BD33:BG33"/>
    <mergeCell ref="BH33:BK33"/>
    <mergeCell ref="BL33:BO33"/>
    <mergeCell ref="BP33:BS33"/>
    <mergeCell ref="BT33:BV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3:BC33"/>
    <mergeCell ref="AZ34:BC34"/>
    <mergeCell ref="BD34:BG34"/>
    <mergeCell ref="BH34:BK34"/>
    <mergeCell ref="BP34:BS34"/>
    <mergeCell ref="BT34:BV34"/>
    <mergeCell ref="BT35:BV35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P36:BS36"/>
    <mergeCell ref="BT36:BV36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P35:BS35"/>
    <mergeCell ref="D37:E37"/>
    <mergeCell ref="F37:G37"/>
    <mergeCell ref="AI37:AR37"/>
    <mergeCell ref="AS37:AU37"/>
    <mergeCell ref="AV37:AY37"/>
    <mergeCell ref="BT38:BV38"/>
    <mergeCell ref="D39:E39"/>
    <mergeCell ref="F39:G39"/>
    <mergeCell ref="AI39:AR39"/>
    <mergeCell ref="AS39:AU39"/>
    <mergeCell ref="AV39:AY39"/>
    <mergeCell ref="AZ37:BC37"/>
    <mergeCell ref="BD37:BG37"/>
    <mergeCell ref="BH37:BK37"/>
    <mergeCell ref="BP37:BS37"/>
    <mergeCell ref="BT37:BV37"/>
    <mergeCell ref="D38:E38"/>
    <mergeCell ref="F38:G38"/>
    <mergeCell ref="AI38:AR38"/>
    <mergeCell ref="AS38:AU38"/>
    <mergeCell ref="AV38:AY38"/>
    <mergeCell ref="D40:E40"/>
    <mergeCell ref="F40:G40"/>
    <mergeCell ref="AI40:AR40"/>
    <mergeCell ref="AS40:AU40"/>
    <mergeCell ref="AV40:AY40"/>
    <mergeCell ref="AZ38:BC38"/>
    <mergeCell ref="BD38:BG38"/>
    <mergeCell ref="BH38:BK38"/>
    <mergeCell ref="BP38:BS38"/>
    <mergeCell ref="AZ40:BC40"/>
    <mergeCell ref="BD40:BG40"/>
    <mergeCell ref="BH40:BK40"/>
    <mergeCell ref="BL40:BO40"/>
    <mergeCell ref="BP40:BS40"/>
    <mergeCell ref="BT40:BV40"/>
    <mergeCell ref="AZ39:BC39"/>
    <mergeCell ref="BD39:BG39"/>
    <mergeCell ref="BH39:BK39"/>
    <mergeCell ref="BP39:BS39"/>
    <mergeCell ref="BT39:BV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D45:E45"/>
    <mergeCell ref="F45:G45"/>
    <mergeCell ref="AI45:AR45"/>
    <mergeCell ref="AS45:AU45"/>
    <mergeCell ref="AV45:AY45"/>
    <mergeCell ref="AZ45:BC45"/>
    <mergeCell ref="BD46:BG46"/>
    <mergeCell ref="BH46:BK46"/>
    <mergeCell ref="BP46:BS46"/>
    <mergeCell ref="BT46:BV46"/>
    <mergeCell ref="BT47:BV47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P48:BS48"/>
    <mergeCell ref="BT48:BV48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P49:BS49"/>
    <mergeCell ref="BT49:BV49"/>
    <mergeCell ref="D50:E50"/>
    <mergeCell ref="F50:G50"/>
    <mergeCell ref="AI50:AR50"/>
    <mergeCell ref="AS50:AU50"/>
    <mergeCell ref="AV50:AY50"/>
    <mergeCell ref="AZ50:BC50"/>
    <mergeCell ref="D52:E52"/>
    <mergeCell ref="F52:G52"/>
    <mergeCell ref="AI52:AR52"/>
    <mergeCell ref="AS52:AU52"/>
    <mergeCell ref="AV52:AY52"/>
    <mergeCell ref="BD50:BG50"/>
    <mergeCell ref="BH50:BK50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D56:E56"/>
    <mergeCell ref="F56:G56"/>
    <mergeCell ref="AI56:AR56"/>
    <mergeCell ref="AS56:AU56"/>
    <mergeCell ref="AV56:AY56"/>
    <mergeCell ref="D55:E55"/>
    <mergeCell ref="F55:G55"/>
    <mergeCell ref="AI55:AR55"/>
    <mergeCell ref="AS55:AU55"/>
    <mergeCell ref="AV55:AY55"/>
    <mergeCell ref="AZ56:BC56"/>
    <mergeCell ref="BD56:BG56"/>
    <mergeCell ref="BH56:BK56"/>
    <mergeCell ref="BL56:BO56"/>
    <mergeCell ref="BP56:BS56"/>
    <mergeCell ref="BT56:BV56"/>
    <mergeCell ref="BD55:BG55"/>
    <mergeCell ref="BH55:BK55"/>
    <mergeCell ref="BL55:BO55"/>
    <mergeCell ref="BP55:BS55"/>
    <mergeCell ref="BT55:BV55"/>
    <mergeCell ref="AZ55:BC55"/>
    <mergeCell ref="D58:E58"/>
    <mergeCell ref="F58:G58"/>
    <mergeCell ref="AI58:AR58"/>
    <mergeCell ref="AS58:AU58"/>
    <mergeCell ref="AV58:AY58"/>
    <mergeCell ref="D57:E57"/>
    <mergeCell ref="F57:G57"/>
    <mergeCell ref="AI57:AR57"/>
    <mergeCell ref="AS57:AU57"/>
    <mergeCell ref="AV57:AY57"/>
    <mergeCell ref="AZ58:BC58"/>
    <mergeCell ref="BD58:BG58"/>
    <mergeCell ref="BH58:BK58"/>
    <mergeCell ref="BL58:BO58"/>
    <mergeCell ref="BP58:BS58"/>
    <mergeCell ref="BT58:BV58"/>
    <mergeCell ref="BD57:BG57"/>
    <mergeCell ref="BH57:BK57"/>
    <mergeCell ref="BL57:BO57"/>
    <mergeCell ref="BP57:BS57"/>
    <mergeCell ref="BT57:BV57"/>
    <mergeCell ref="AZ57:BC57"/>
    <mergeCell ref="BD59:BG59"/>
    <mergeCell ref="BH59:BK59"/>
    <mergeCell ref="BL59:BO59"/>
    <mergeCell ref="BP59:BS59"/>
    <mergeCell ref="BT59:BV59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BH60:BK60"/>
    <mergeCell ref="BP60:BS60"/>
    <mergeCell ref="BT60:BV60"/>
    <mergeCell ref="AI65:AR65"/>
    <mergeCell ref="BT61:BV61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P62:BS62"/>
    <mergeCell ref="BT62:BV62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P61:BS61"/>
    <mergeCell ref="BT63:BV63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P64:BS64"/>
    <mergeCell ref="BT64:BV64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P63:BS63"/>
    <mergeCell ref="AS65:AU65"/>
    <mergeCell ref="AV65:AY65"/>
    <mergeCell ref="BT66:BV66"/>
    <mergeCell ref="D67:E67"/>
    <mergeCell ref="F67:G67"/>
    <mergeCell ref="AI67:AR67"/>
    <mergeCell ref="AS67:AU67"/>
    <mergeCell ref="AV67:AY67"/>
    <mergeCell ref="AZ65:BC65"/>
    <mergeCell ref="BD65:BG65"/>
    <mergeCell ref="BH65:BK65"/>
    <mergeCell ref="BP65:BS65"/>
    <mergeCell ref="BT65:BV65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P66:BS66"/>
    <mergeCell ref="D65:E65"/>
    <mergeCell ref="F65:G65"/>
    <mergeCell ref="BT68:BV68"/>
    <mergeCell ref="AZ67:BC67"/>
    <mergeCell ref="BD67:BG67"/>
    <mergeCell ref="BH67:BK67"/>
    <mergeCell ref="BP67:BS67"/>
    <mergeCell ref="BT67:BV67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68:BS68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Z138"/>
  <sheetViews>
    <sheetView showGridLines="0" view="pageBreakPreview" zoomScaleNormal="8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32" width="3.08984375" style="115" customWidth="1"/>
    <col min="33" max="33" width="5.453125" style="115" customWidth="1"/>
    <col min="34" max="34" width="3.6328125" style="115" customWidth="1"/>
    <col min="35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COMMON_SETTING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COMMON_SETTING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157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SUM(BP20:BS98)</f>
        <v>581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8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8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8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8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384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7" t="s">
        <v>230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63" t="s">
        <v>93</v>
      </c>
      <c r="AT20" s="763"/>
      <c r="AU20" s="763"/>
      <c r="AV20" s="741">
        <f>LEN(L20)+LEN(M20)+LEN(N20)+LEN(O20)+LEN(P20)+LEN(Q20)</f>
        <v>8</v>
      </c>
      <c r="AW20" s="742"/>
      <c r="AX20" s="742"/>
      <c r="AY20" s="743"/>
      <c r="AZ20" s="753">
        <v>1</v>
      </c>
      <c r="BA20" s="754"/>
      <c r="BB20" s="754"/>
      <c r="BC20" s="755"/>
      <c r="BD20" s="741">
        <f t="shared" ref="BD20:BD48" si="0">IF(AS20="String", AZ20, IF(AS20="Number",ROUNDUP(AZ20/2,0),0))</f>
        <v>1</v>
      </c>
      <c r="BE20" s="742"/>
      <c r="BF20" s="742"/>
      <c r="BG20" s="743"/>
      <c r="BH20" s="753">
        <f t="shared" ref="BH20:BH48" si="1"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10</v>
      </c>
      <c r="BQ20" s="742"/>
      <c r="BR20" s="742"/>
      <c r="BS20" s="743"/>
      <c r="BT20" s="780"/>
      <c r="BU20" s="781"/>
      <c r="BV20" s="782"/>
      <c r="BW20" s="255"/>
      <c r="BX20" s="252"/>
    </row>
    <row r="21" spans="2:78" s="234" customFormat="1" ht="45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192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8" t="s">
        <v>73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649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63" t="s">
        <v>93</v>
      </c>
      <c r="AT21" s="763"/>
      <c r="AU21" s="763"/>
      <c r="AV21" s="741">
        <f>LEN(L21)+LEN(M21)+LEN(N21)+LEN(O21)+LEN(P21)+LEN(Q21)</f>
        <v>17</v>
      </c>
      <c r="AW21" s="742"/>
      <c r="AX21" s="742"/>
      <c r="AY21" s="743"/>
      <c r="AZ21" s="753">
        <v>3</v>
      </c>
      <c r="BA21" s="754"/>
      <c r="BB21" s="754"/>
      <c r="BC21" s="755"/>
      <c r="BD21" s="741">
        <f t="shared" si="0"/>
        <v>2</v>
      </c>
      <c r="BE21" s="742"/>
      <c r="BF21" s="742"/>
      <c r="BG21" s="743"/>
      <c r="BH21" s="753">
        <f t="shared" si="1"/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20</v>
      </c>
      <c r="BQ21" s="742"/>
      <c r="BR21" s="742"/>
      <c r="BS21" s="743"/>
      <c r="BT21" s="777"/>
      <c r="BU21" s="778"/>
      <c r="BV21" s="779"/>
      <c r="BW21" s="255"/>
      <c r="BX21" s="252"/>
    </row>
    <row r="22" spans="2:78" s="234" customFormat="1" ht="12" customHeight="1">
      <c r="B22" s="253"/>
      <c r="C22" s="261">
        <v>3</v>
      </c>
      <c r="D22" s="747"/>
      <c r="E22" s="748"/>
      <c r="F22" s="747"/>
      <c r="G22" s="748"/>
      <c r="H22" s="266"/>
      <c r="I22" s="266"/>
      <c r="J22" s="267"/>
      <c r="K22" s="267"/>
      <c r="L22" s="20" t="s">
        <v>97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98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767"/>
      <c r="AJ22" s="768"/>
      <c r="AK22" s="768"/>
      <c r="AL22" s="768"/>
      <c r="AM22" s="768"/>
      <c r="AN22" s="768"/>
      <c r="AO22" s="768"/>
      <c r="AP22" s="768"/>
      <c r="AQ22" s="768"/>
      <c r="AR22" s="769"/>
      <c r="AS22" s="971" t="s">
        <v>27</v>
      </c>
      <c r="AT22" s="971"/>
      <c r="AU22" s="971"/>
      <c r="AV22" s="741">
        <f>LEN(L22)+LEN(M22)+LEN(N22)+LEN(O22)+LEN(P22)+LEN(Q22)</f>
        <v>19</v>
      </c>
      <c r="AW22" s="742"/>
      <c r="AX22" s="742"/>
      <c r="AY22" s="743"/>
      <c r="AZ22" s="756">
        <v>0</v>
      </c>
      <c r="BA22" s="757"/>
      <c r="BB22" s="757"/>
      <c r="BC22" s="758"/>
      <c r="BD22" s="741">
        <f t="shared" si="0"/>
        <v>0</v>
      </c>
      <c r="BE22" s="742"/>
      <c r="BF22" s="742"/>
      <c r="BG22" s="743"/>
      <c r="BH22" s="753">
        <f t="shared" si="1"/>
        <v>3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22</v>
      </c>
      <c r="BQ22" s="742"/>
      <c r="BR22" s="742"/>
      <c r="BS22" s="743"/>
      <c r="BT22" s="770"/>
      <c r="BU22" s="771"/>
      <c r="BV22" s="772"/>
      <c r="BW22" s="255"/>
      <c r="BX22" s="252"/>
    </row>
    <row r="23" spans="2:78" s="234" customFormat="1" ht="57" customHeight="1">
      <c r="B23" s="253"/>
      <c r="C23" s="261">
        <v>4</v>
      </c>
      <c r="D23" s="280"/>
      <c r="E23" s="281"/>
      <c r="F23" s="280"/>
      <c r="G23" s="281"/>
      <c r="H23" s="266"/>
      <c r="I23" s="266"/>
      <c r="J23" s="267"/>
      <c r="K23" s="267"/>
      <c r="L23" s="20"/>
      <c r="M23" s="20" t="s">
        <v>335</v>
      </c>
      <c r="N23" s="20"/>
      <c r="O23" s="20"/>
      <c r="P23" s="20"/>
      <c r="Q23" s="20"/>
      <c r="R23" s="20"/>
      <c r="S23" s="20"/>
      <c r="T23" s="20"/>
      <c r="U23" s="20"/>
      <c r="V23" s="21"/>
      <c r="W23" s="22" t="s">
        <v>339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67" t="s">
        <v>664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971" t="s">
        <v>93</v>
      </c>
      <c r="AT23" s="971"/>
      <c r="AU23" s="971"/>
      <c r="AV23" s="741">
        <f>LEN(L23)+LEN(M23)+LEN(N23)+LEN(O23)+LEN(P23)+LEN(Q23)</f>
        <v>15</v>
      </c>
      <c r="AW23" s="742"/>
      <c r="AX23" s="742"/>
      <c r="AY23" s="743"/>
      <c r="AZ23" s="756">
        <v>2</v>
      </c>
      <c r="BA23" s="757"/>
      <c r="BB23" s="757"/>
      <c r="BC23" s="758"/>
      <c r="BD23" s="741">
        <f>IF(AS23="String", AZ23, IF(AS23="Number",ROUNDUP(AZ23/2,0),0))</f>
        <v>1</v>
      </c>
      <c r="BE23" s="742"/>
      <c r="BF23" s="742"/>
      <c r="BG23" s="743"/>
      <c r="BH23" s="753">
        <f>IF(AS23="Number",1,IF(AS23="List",3,IF(AS23="Map", 3, IF(AS23="Boolean",1,0))))</f>
        <v>1</v>
      </c>
      <c r="BI23" s="754"/>
      <c r="BJ23" s="754"/>
      <c r="BK23" s="755"/>
      <c r="BL23" s="144"/>
      <c r="BM23" s="145"/>
      <c r="BN23" s="145"/>
      <c r="BO23" s="146"/>
      <c r="BP23" s="741">
        <f>AV23+BD23+BH23</f>
        <v>17</v>
      </c>
      <c r="BQ23" s="742"/>
      <c r="BR23" s="742"/>
      <c r="BS23" s="743"/>
      <c r="BT23" s="147"/>
      <c r="BU23" s="148"/>
      <c r="BV23" s="149"/>
      <c r="BW23" s="255"/>
      <c r="BX23" s="252"/>
    </row>
    <row r="24" spans="2:78" s="234" customFormat="1" ht="55.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336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340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7" t="s">
        <v>665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971" t="s">
        <v>93</v>
      </c>
      <c r="AT24" s="971"/>
      <c r="AU24" s="971"/>
      <c r="AV24" s="741">
        <f>LEN(L24)+LEN(M24)+LEN(N24)+LEN(O24)+LEN(P24)+LEN(Q24)</f>
        <v>17</v>
      </c>
      <c r="AW24" s="742"/>
      <c r="AX24" s="742"/>
      <c r="AY24" s="743"/>
      <c r="AZ24" s="756">
        <v>2</v>
      </c>
      <c r="BA24" s="757"/>
      <c r="BB24" s="757"/>
      <c r="BC24" s="758"/>
      <c r="BD24" s="741">
        <f t="shared" si="0"/>
        <v>1</v>
      </c>
      <c r="BE24" s="742"/>
      <c r="BF24" s="742"/>
      <c r="BG24" s="743"/>
      <c r="BH24" s="753">
        <f t="shared" si="1"/>
        <v>1</v>
      </c>
      <c r="BI24" s="754"/>
      <c r="BJ24" s="754"/>
      <c r="BK24" s="755"/>
      <c r="BL24" s="753"/>
      <c r="BM24" s="754"/>
      <c r="BN24" s="754"/>
      <c r="BO24" s="755"/>
      <c r="BP24" s="741">
        <f t="shared" ref="BP24:BP48" si="2">AV24+BD24+BH24</f>
        <v>19</v>
      </c>
      <c r="BQ24" s="742"/>
      <c r="BR24" s="742"/>
      <c r="BS24" s="743"/>
      <c r="BT24" s="770"/>
      <c r="BU24" s="771"/>
      <c r="BV24" s="772"/>
      <c r="BW24" s="255"/>
      <c r="BX24" s="252"/>
    </row>
    <row r="25" spans="2:78" s="234" customFormat="1" ht="67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 t="s">
        <v>337</v>
      </c>
      <c r="N25" s="20"/>
      <c r="O25" s="20"/>
      <c r="P25" s="20"/>
      <c r="Q25" s="20"/>
      <c r="R25" s="20"/>
      <c r="S25" s="20"/>
      <c r="T25" s="20"/>
      <c r="U25" s="20"/>
      <c r="V25" s="21"/>
      <c r="W25" s="22" t="s">
        <v>341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7" t="s">
        <v>666</v>
      </c>
      <c r="AJ25" s="768"/>
      <c r="AK25" s="768"/>
      <c r="AL25" s="768"/>
      <c r="AM25" s="768"/>
      <c r="AN25" s="768"/>
      <c r="AO25" s="768"/>
      <c r="AP25" s="768"/>
      <c r="AQ25" s="768"/>
      <c r="AR25" s="769"/>
      <c r="AS25" s="971" t="s">
        <v>93</v>
      </c>
      <c r="AT25" s="971"/>
      <c r="AU25" s="971"/>
      <c r="AV25" s="741">
        <f t="shared" ref="AV25:AV48" si="3">LEN(L25)+LEN(M25)+LEN(N25)+LEN(O25)+LEN(P25)+LEN(Q25)</f>
        <v>14</v>
      </c>
      <c r="AW25" s="742"/>
      <c r="AX25" s="742"/>
      <c r="AY25" s="743"/>
      <c r="AZ25" s="756">
        <v>2</v>
      </c>
      <c r="BA25" s="757"/>
      <c r="BB25" s="757"/>
      <c r="BC25" s="758"/>
      <c r="BD25" s="741">
        <f t="shared" si="0"/>
        <v>1</v>
      </c>
      <c r="BE25" s="742"/>
      <c r="BF25" s="742"/>
      <c r="BG25" s="743"/>
      <c r="BH25" s="753">
        <f t="shared" si="1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2"/>
        <v>16</v>
      </c>
      <c r="BQ25" s="742"/>
      <c r="BR25" s="742"/>
      <c r="BS25" s="743"/>
      <c r="BT25" s="770"/>
      <c r="BU25" s="771"/>
      <c r="BV25" s="772"/>
      <c r="BW25" s="255"/>
      <c r="BX25" s="252"/>
    </row>
    <row r="26" spans="2:78" s="234" customFormat="1" ht="78.75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338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342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7" t="s">
        <v>667</v>
      </c>
      <c r="AJ26" s="768"/>
      <c r="AK26" s="768"/>
      <c r="AL26" s="768"/>
      <c r="AM26" s="768"/>
      <c r="AN26" s="768"/>
      <c r="AO26" s="768"/>
      <c r="AP26" s="768"/>
      <c r="AQ26" s="768"/>
      <c r="AR26" s="769"/>
      <c r="AS26" s="971" t="s">
        <v>93</v>
      </c>
      <c r="AT26" s="971"/>
      <c r="AU26" s="971"/>
      <c r="AV26" s="741">
        <f t="shared" si="3"/>
        <v>14</v>
      </c>
      <c r="AW26" s="742"/>
      <c r="AX26" s="742"/>
      <c r="AY26" s="743"/>
      <c r="AZ26" s="741">
        <v>2</v>
      </c>
      <c r="BA26" s="742"/>
      <c r="BB26" s="742"/>
      <c r="BC26" s="743"/>
      <c r="BD26" s="741">
        <f t="shared" si="0"/>
        <v>1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53"/>
      <c r="BM26" s="754"/>
      <c r="BN26" s="754"/>
      <c r="BO26" s="755"/>
      <c r="BP26" s="741">
        <f t="shared" si="2"/>
        <v>16</v>
      </c>
      <c r="BQ26" s="742"/>
      <c r="BR26" s="742"/>
      <c r="BS26" s="743"/>
      <c r="BT26" s="773"/>
      <c r="BU26" s="774"/>
      <c r="BV26" s="775"/>
      <c r="BW26" s="255"/>
      <c r="BX26" s="252"/>
    </row>
    <row r="27" spans="2:78" s="234" customFormat="1" ht="33.7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 t="s">
        <v>152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 t="s">
        <v>74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7" t="s">
        <v>668</v>
      </c>
      <c r="AJ27" s="768"/>
      <c r="AK27" s="768"/>
      <c r="AL27" s="768"/>
      <c r="AM27" s="768"/>
      <c r="AN27" s="768"/>
      <c r="AO27" s="768"/>
      <c r="AP27" s="768"/>
      <c r="AQ27" s="768"/>
      <c r="AR27" s="769"/>
      <c r="AS27" s="971" t="s">
        <v>93</v>
      </c>
      <c r="AT27" s="971"/>
      <c r="AU27" s="971"/>
      <c r="AV27" s="741">
        <f t="shared" si="3"/>
        <v>20</v>
      </c>
      <c r="AW27" s="742"/>
      <c r="AX27" s="742"/>
      <c r="AY27" s="743"/>
      <c r="AZ27" s="741">
        <v>3</v>
      </c>
      <c r="BA27" s="742"/>
      <c r="BB27" s="742"/>
      <c r="BC27" s="743"/>
      <c r="BD27" s="741">
        <f t="shared" si="0"/>
        <v>2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2"/>
        <v>23</v>
      </c>
      <c r="BQ27" s="742"/>
      <c r="BR27" s="742"/>
      <c r="BS27" s="743"/>
      <c r="BT27" s="773"/>
      <c r="BU27" s="774"/>
      <c r="BV27" s="775"/>
      <c r="BW27" s="255"/>
      <c r="BX27" s="252"/>
    </row>
    <row r="28" spans="2:78" s="234" customFormat="1" ht="33.7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 t="s">
        <v>185</v>
      </c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 t="s">
        <v>75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7" t="s">
        <v>669</v>
      </c>
      <c r="AJ28" s="768"/>
      <c r="AK28" s="768"/>
      <c r="AL28" s="768"/>
      <c r="AM28" s="768"/>
      <c r="AN28" s="768"/>
      <c r="AO28" s="768"/>
      <c r="AP28" s="768"/>
      <c r="AQ28" s="768"/>
      <c r="AR28" s="769"/>
      <c r="AS28" s="971" t="s">
        <v>93</v>
      </c>
      <c r="AT28" s="971"/>
      <c r="AU28" s="971"/>
      <c r="AV28" s="741">
        <f t="shared" si="3"/>
        <v>21</v>
      </c>
      <c r="AW28" s="742"/>
      <c r="AX28" s="742"/>
      <c r="AY28" s="743"/>
      <c r="AZ28" s="756">
        <v>4</v>
      </c>
      <c r="BA28" s="757"/>
      <c r="BB28" s="757"/>
      <c r="BC28" s="758"/>
      <c r="BD28" s="741">
        <f t="shared" si="0"/>
        <v>2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53"/>
      <c r="BM28" s="754"/>
      <c r="BN28" s="754"/>
      <c r="BO28" s="755"/>
      <c r="BP28" s="741">
        <f t="shared" si="2"/>
        <v>24</v>
      </c>
      <c r="BQ28" s="742"/>
      <c r="BR28" s="742"/>
      <c r="BS28" s="743"/>
      <c r="BT28" s="770"/>
      <c r="BU28" s="771"/>
      <c r="BV28" s="772"/>
      <c r="BW28" s="255"/>
      <c r="BX28" s="252"/>
    </row>
    <row r="29" spans="2:78" s="234" customFormat="1" ht="47.2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 t="s">
        <v>99</v>
      </c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 t="s">
        <v>76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7" t="s">
        <v>670</v>
      </c>
      <c r="AJ29" s="768"/>
      <c r="AK29" s="768"/>
      <c r="AL29" s="768"/>
      <c r="AM29" s="768"/>
      <c r="AN29" s="768"/>
      <c r="AO29" s="768"/>
      <c r="AP29" s="768"/>
      <c r="AQ29" s="768"/>
      <c r="AR29" s="769"/>
      <c r="AS29" s="971" t="s">
        <v>93</v>
      </c>
      <c r="AT29" s="971"/>
      <c r="AU29" s="971"/>
      <c r="AV29" s="741">
        <f>LEN(L29)+LEN(M29)+LEN(N29)+LEN(O29)+LEN(P29)+LEN(Q29)</f>
        <v>27</v>
      </c>
      <c r="AW29" s="742"/>
      <c r="AX29" s="742"/>
      <c r="AY29" s="743"/>
      <c r="AZ29" s="756">
        <v>2</v>
      </c>
      <c r="BA29" s="757"/>
      <c r="BB29" s="757"/>
      <c r="BC29" s="758"/>
      <c r="BD29" s="741">
        <f>IF(AS29="String", AZ29, IF(AS29="Number",ROUNDUP(AZ29/2,0),0))</f>
        <v>1</v>
      </c>
      <c r="BE29" s="742"/>
      <c r="BF29" s="742"/>
      <c r="BG29" s="743"/>
      <c r="BH29" s="753">
        <f>IF(AS29="Number",1,IF(AS29="List",3,IF(AS29="Map", 3, IF(AS29="Boolean",1,0))))</f>
        <v>1</v>
      </c>
      <c r="BI29" s="754"/>
      <c r="BJ29" s="754"/>
      <c r="BK29" s="755"/>
      <c r="BL29" s="753"/>
      <c r="BM29" s="754"/>
      <c r="BN29" s="754"/>
      <c r="BO29" s="755"/>
      <c r="BP29" s="741">
        <f>AV29+BD29+BH29</f>
        <v>29</v>
      </c>
      <c r="BQ29" s="742"/>
      <c r="BR29" s="742"/>
      <c r="BS29" s="743"/>
      <c r="BT29" s="773"/>
      <c r="BU29" s="774"/>
      <c r="BV29" s="775"/>
      <c r="BW29" s="255"/>
      <c r="BX29" s="252"/>
    </row>
    <row r="30" spans="2:78" s="234" customFormat="1" ht="48.75" customHeight="1">
      <c r="B30" s="253"/>
      <c r="C30" s="259">
        <v>11</v>
      </c>
      <c r="D30" s="280"/>
      <c r="E30" s="281"/>
      <c r="F30" s="280"/>
      <c r="G30" s="281"/>
      <c r="H30" s="266"/>
      <c r="I30" s="266"/>
      <c r="J30" s="267"/>
      <c r="K30" s="267"/>
      <c r="L30" s="167" t="s">
        <v>343</v>
      </c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 t="s">
        <v>344</v>
      </c>
      <c r="X30" s="167"/>
      <c r="Y30" s="167"/>
      <c r="Z30" s="167"/>
      <c r="AA30" s="20"/>
      <c r="AB30" s="20"/>
      <c r="AC30" s="20"/>
      <c r="AD30" s="20"/>
      <c r="AE30" s="20"/>
      <c r="AF30" s="20"/>
      <c r="AG30" s="20"/>
      <c r="AH30" s="21"/>
      <c r="AI30" s="767" t="s">
        <v>671</v>
      </c>
      <c r="AJ30" s="768"/>
      <c r="AK30" s="768"/>
      <c r="AL30" s="768"/>
      <c r="AM30" s="768"/>
      <c r="AN30" s="768"/>
      <c r="AO30" s="768"/>
      <c r="AP30" s="768"/>
      <c r="AQ30" s="768"/>
      <c r="AR30" s="769"/>
      <c r="AS30" s="971" t="s">
        <v>93</v>
      </c>
      <c r="AT30" s="971"/>
      <c r="AU30" s="971"/>
      <c r="AV30" s="741">
        <f>LEN(L30)+LEN(M30)+LEN(N30)+LEN(O30)+LEN(P30)+LEN(Q30)</f>
        <v>27</v>
      </c>
      <c r="AW30" s="742"/>
      <c r="AX30" s="742"/>
      <c r="AY30" s="743"/>
      <c r="AZ30" s="756">
        <v>3</v>
      </c>
      <c r="BA30" s="757"/>
      <c r="BB30" s="757"/>
      <c r="BC30" s="758"/>
      <c r="BD30" s="741">
        <f>IF(AS30="String", AZ30, IF(AS30="Number",ROUNDUP(AZ30/2,0),0))</f>
        <v>2</v>
      </c>
      <c r="BE30" s="742"/>
      <c r="BF30" s="742"/>
      <c r="BG30" s="743"/>
      <c r="BH30" s="753">
        <f>IF(AS30="Number",1,IF(AS30="List",3,IF(AS30="Map", 3, IF(AS30="Boolean",1,0))))</f>
        <v>1</v>
      </c>
      <c r="BI30" s="754"/>
      <c r="BJ30" s="754"/>
      <c r="BK30" s="755"/>
      <c r="BL30" s="753"/>
      <c r="BM30" s="754"/>
      <c r="BN30" s="754"/>
      <c r="BO30" s="755"/>
      <c r="BP30" s="741">
        <f>AV30+BD30+BH30</f>
        <v>30</v>
      </c>
      <c r="BQ30" s="742"/>
      <c r="BR30" s="742"/>
      <c r="BS30" s="743"/>
      <c r="BT30" s="150"/>
      <c r="BU30" s="151"/>
      <c r="BV30" s="152"/>
      <c r="BW30" s="255"/>
      <c r="BX30" s="252"/>
    </row>
    <row r="31" spans="2:78" s="234" customFormat="1" ht="68.25" customHeight="1">
      <c r="B31" s="253"/>
      <c r="C31" s="261">
        <v>12</v>
      </c>
      <c r="D31" s="280"/>
      <c r="E31" s="281"/>
      <c r="F31" s="280"/>
      <c r="G31" s="281"/>
      <c r="H31" s="266"/>
      <c r="I31" s="266"/>
      <c r="J31" s="267"/>
      <c r="K31" s="267"/>
      <c r="L31" s="167" t="s">
        <v>345</v>
      </c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 t="s">
        <v>346</v>
      </c>
      <c r="X31" s="167"/>
      <c r="Y31" s="167"/>
      <c r="Z31" s="167"/>
      <c r="AA31" s="20"/>
      <c r="AB31" s="20"/>
      <c r="AC31" s="20"/>
      <c r="AD31" s="20"/>
      <c r="AE31" s="20"/>
      <c r="AF31" s="20"/>
      <c r="AG31" s="20"/>
      <c r="AH31" s="21"/>
      <c r="AI31" s="767" t="s">
        <v>672</v>
      </c>
      <c r="AJ31" s="768"/>
      <c r="AK31" s="768"/>
      <c r="AL31" s="768"/>
      <c r="AM31" s="768"/>
      <c r="AN31" s="768"/>
      <c r="AO31" s="768"/>
      <c r="AP31" s="768"/>
      <c r="AQ31" s="768"/>
      <c r="AR31" s="769"/>
      <c r="AS31" s="971" t="s">
        <v>93</v>
      </c>
      <c r="AT31" s="971"/>
      <c r="AU31" s="971"/>
      <c r="AV31" s="741">
        <f>LEN(L31)+LEN(M31)+LEN(N31)+LEN(O31)+LEN(P31)+LEN(Q31)</f>
        <v>30</v>
      </c>
      <c r="AW31" s="742"/>
      <c r="AX31" s="742"/>
      <c r="AY31" s="743"/>
      <c r="AZ31" s="756">
        <v>3</v>
      </c>
      <c r="BA31" s="757"/>
      <c r="BB31" s="757"/>
      <c r="BC31" s="758"/>
      <c r="BD31" s="741">
        <f>IF(AS31="String", AZ31, IF(AS31="Number",ROUNDUP(AZ31/2,0),0))</f>
        <v>2</v>
      </c>
      <c r="BE31" s="742"/>
      <c r="BF31" s="742"/>
      <c r="BG31" s="743"/>
      <c r="BH31" s="753">
        <f>IF(AS31="Number",1,IF(AS31="List",3,IF(AS31="Map", 3, IF(AS31="Boolean",1,0))))</f>
        <v>1</v>
      </c>
      <c r="BI31" s="754"/>
      <c r="BJ31" s="754"/>
      <c r="BK31" s="755"/>
      <c r="BL31" s="753"/>
      <c r="BM31" s="754"/>
      <c r="BN31" s="754"/>
      <c r="BO31" s="755"/>
      <c r="BP31" s="741">
        <f>AV31+BD31+BH31</f>
        <v>33</v>
      </c>
      <c r="BQ31" s="742"/>
      <c r="BR31" s="742"/>
      <c r="BS31" s="743"/>
      <c r="BT31" s="150"/>
      <c r="BU31" s="151"/>
      <c r="BV31" s="152"/>
      <c r="BW31" s="255"/>
      <c r="BX31" s="252"/>
    </row>
    <row r="32" spans="2:78" s="234" customFormat="1" ht="12" customHeight="1">
      <c r="B32" s="253"/>
      <c r="C32" s="259">
        <v>13</v>
      </c>
      <c r="D32" s="747"/>
      <c r="E32" s="748"/>
      <c r="F32" s="747"/>
      <c r="G32" s="748"/>
      <c r="H32" s="266"/>
      <c r="I32" s="266"/>
      <c r="J32" s="267"/>
      <c r="K32" s="267"/>
      <c r="L32" s="20" t="s">
        <v>188</v>
      </c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 t="s">
        <v>77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7"/>
      <c r="AJ32" s="768"/>
      <c r="AK32" s="768"/>
      <c r="AL32" s="768"/>
      <c r="AM32" s="768"/>
      <c r="AN32" s="768"/>
      <c r="AO32" s="768"/>
      <c r="AP32" s="768"/>
      <c r="AQ32" s="768"/>
      <c r="AR32" s="769"/>
      <c r="AS32" s="971" t="s">
        <v>94</v>
      </c>
      <c r="AT32" s="971"/>
      <c r="AU32" s="971"/>
      <c r="AV32" s="741">
        <f t="shared" si="3"/>
        <v>30</v>
      </c>
      <c r="AW32" s="742"/>
      <c r="AX32" s="742"/>
      <c r="AY32" s="743"/>
      <c r="AZ32" s="756">
        <v>0</v>
      </c>
      <c r="BA32" s="757"/>
      <c r="BB32" s="757"/>
      <c r="BC32" s="758"/>
      <c r="BD32" s="741">
        <f t="shared" si="0"/>
        <v>0</v>
      </c>
      <c r="BE32" s="742"/>
      <c r="BF32" s="742"/>
      <c r="BG32" s="743"/>
      <c r="BH32" s="753">
        <f t="shared" si="1"/>
        <v>3</v>
      </c>
      <c r="BI32" s="754"/>
      <c r="BJ32" s="754"/>
      <c r="BK32" s="755"/>
      <c r="BL32" s="753"/>
      <c r="BM32" s="754"/>
      <c r="BN32" s="754"/>
      <c r="BO32" s="755"/>
      <c r="BP32" s="741">
        <f t="shared" si="2"/>
        <v>33</v>
      </c>
      <c r="BQ32" s="742"/>
      <c r="BR32" s="742"/>
      <c r="BS32" s="743"/>
      <c r="BT32" s="773"/>
      <c r="BU32" s="774"/>
      <c r="BV32" s="775"/>
      <c r="BW32" s="255"/>
      <c r="BX32" s="252"/>
      <c r="BZ32" s="234">
        <f>LEN(L32)</f>
        <v>30</v>
      </c>
    </row>
    <row r="33" spans="2:76" s="234" customFormat="1" ht="57.75" customHeight="1">
      <c r="B33" s="253"/>
      <c r="C33" s="261">
        <v>14</v>
      </c>
      <c r="D33" s="747"/>
      <c r="E33" s="748"/>
      <c r="F33" s="747"/>
      <c r="G33" s="748"/>
      <c r="H33" s="266"/>
      <c r="I33" s="266"/>
      <c r="J33" s="267"/>
      <c r="K33" s="267"/>
      <c r="L33" s="20"/>
      <c r="M33" s="20" t="s">
        <v>187</v>
      </c>
      <c r="N33" s="20"/>
      <c r="O33" s="20"/>
      <c r="P33" s="20"/>
      <c r="Q33" s="20"/>
      <c r="R33" s="20"/>
      <c r="S33" s="20"/>
      <c r="T33" s="20"/>
      <c r="U33" s="20"/>
      <c r="V33" s="21"/>
      <c r="W33" s="22" t="s">
        <v>186</v>
      </c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7" t="s">
        <v>673</v>
      </c>
      <c r="AJ33" s="768"/>
      <c r="AK33" s="768"/>
      <c r="AL33" s="768"/>
      <c r="AM33" s="768"/>
      <c r="AN33" s="768"/>
      <c r="AO33" s="768"/>
      <c r="AP33" s="768"/>
      <c r="AQ33" s="768"/>
      <c r="AR33" s="769"/>
      <c r="AS33" s="973" t="s">
        <v>93</v>
      </c>
      <c r="AT33" s="973"/>
      <c r="AU33" s="973"/>
      <c r="AV33" s="741">
        <f t="shared" si="3"/>
        <v>7</v>
      </c>
      <c r="AW33" s="742"/>
      <c r="AX33" s="742"/>
      <c r="AY33" s="743"/>
      <c r="AZ33" s="756">
        <v>3</v>
      </c>
      <c r="BA33" s="757"/>
      <c r="BB33" s="757"/>
      <c r="BC33" s="758"/>
      <c r="BD33" s="741">
        <f t="shared" si="0"/>
        <v>2</v>
      </c>
      <c r="BE33" s="742"/>
      <c r="BF33" s="742"/>
      <c r="BG33" s="743"/>
      <c r="BH33" s="753">
        <f t="shared" si="1"/>
        <v>1</v>
      </c>
      <c r="BI33" s="754"/>
      <c r="BJ33" s="754"/>
      <c r="BK33" s="755"/>
      <c r="BL33" s="753"/>
      <c r="BM33" s="754"/>
      <c r="BN33" s="754"/>
      <c r="BO33" s="755"/>
      <c r="BP33" s="741">
        <f t="shared" si="2"/>
        <v>10</v>
      </c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45" customHeight="1">
      <c r="B34" s="253"/>
      <c r="C34" s="259">
        <v>15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 t="s">
        <v>64</v>
      </c>
      <c r="N34" s="20"/>
      <c r="O34" s="20"/>
      <c r="P34" s="20"/>
      <c r="Q34" s="20"/>
      <c r="R34" s="20"/>
      <c r="S34" s="20"/>
      <c r="T34" s="20"/>
      <c r="U34" s="20"/>
      <c r="V34" s="21"/>
      <c r="W34" s="22" t="s">
        <v>79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7" t="s">
        <v>674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973" t="s">
        <v>93</v>
      </c>
      <c r="AT34" s="973"/>
      <c r="AU34" s="973"/>
      <c r="AV34" s="741">
        <f t="shared" si="3"/>
        <v>26</v>
      </c>
      <c r="AW34" s="742"/>
      <c r="AX34" s="742"/>
      <c r="AY34" s="743"/>
      <c r="AZ34" s="756">
        <v>2</v>
      </c>
      <c r="BA34" s="757"/>
      <c r="BB34" s="757"/>
      <c r="BC34" s="758"/>
      <c r="BD34" s="741">
        <f t="shared" si="0"/>
        <v>1</v>
      </c>
      <c r="BE34" s="742"/>
      <c r="BF34" s="742"/>
      <c r="BG34" s="743"/>
      <c r="BH34" s="753">
        <f t="shared" si="1"/>
        <v>1</v>
      </c>
      <c r="BI34" s="754"/>
      <c r="BJ34" s="754"/>
      <c r="BK34" s="755"/>
      <c r="BL34" s="753"/>
      <c r="BM34" s="754"/>
      <c r="BN34" s="754"/>
      <c r="BO34" s="755"/>
      <c r="BP34" s="741">
        <f t="shared" si="2"/>
        <v>28</v>
      </c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 ht="67.5" customHeight="1">
      <c r="B35" s="244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/>
      <c r="M35" s="20" t="s">
        <v>65</v>
      </c>
      <c r="N35" s="20"/>
      <c r="O35" s="20"/>
      <c r="P35" s="20"/>
      <c r="Q35" s="20"/>
      <c r="R35" s="20"/>
      <c r="S35" s="20"/>
      <c r="T35" s="20"/>
      <c r="U35" s="20"/>
      <c r="V35" s="21"/>
      <c r="W35" s="22" t="s">
        <v>80</v>
      </c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7" t="s">
        <v>675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973" t="s">
        <v>93</v>
      </c>
      <c r="AT35" s="973"/>
      <c r="AU35" s="973"/>
      <c r="AV35" s="741">
        <f t="shared" si="3"/>
        <v>12</v>
      </c>
      <c r="AW35" s="742"/>
      <c r="AX35" s="742"/>
      <c r="AY35" s="743"/>
      <c r="AZ35" s="756">
        <v>2</v>
      </c>
      <c r="BA35" s="757"/>
      <c r="BB35" s="757"/>
      <c r="BC35" s="758"/>
      <c r="BD35" s="741">
        <f t="shared" si="0"/>
        <v>1</v>
      </c>
      <c r="BE35" s="742"/>
      <c r="BF35" s="742"/>
      <c r="BG35" s="743"/>
      <c r="BH35" s="753">
        <f t="shared" si="1"/>
        <v>1</v>
      </c>
      <c r="BI35" s="754"/>
      <c r="BJ35" s="754"/>
      <c r="BK35" s="755"/>
      <c r="BL35" s="753"/>
      <c r="BM35" s="754"/>
      <c r="BN35" s="754"/>
      <c r="BO35" s="755"/>
      <c r="BP35" s="741">
        <f t="shared" si="2"/>
        <v>14</v>
      </c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" customHeight="1">
      <c r="B36" s="244"/>
      <c r="C36" s="259">
        <v>17</v>
      </c>
      <c r="D36" s="747"/>
      <c r="E36" s="748"/>
      <c r="F36" s="747"/>
      <c r="G36" s="748"/>
      <c r="H36" s="266"/>
      <c r="I36" s="266"/>
      <c r="J36" s="267"/>
      <c r="K36" s="267"/>
      <c r="L36" s="20" t="s">
        <v>189</v>
      </c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 t="s">
        <v>81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973" t="s">
        <v>94</v>
      </c>
      <c r="AT36" s="973"/>
      <c r="AU36" s="973"/>
      <c r="AV36" s="741">
        <f t="shared" si="3"/>
        <v>30</v>
      </c>
      <c r="AW36" s="742"/>
      <c r="AX36" s="742"/>
      <c r="AY36" s="743"/>
      <c r="AZ36" s="756">
        <v>0</v>
      </c>
      <c r="BA36" s="757"/>
      <c r="BB36" s="757"/>
      <c r="BC36" s="758"/>
      <c r="BD36" s="741">
        <f t="shared" si="0"/>
        <v>0</v>
      </c>
      <c r="BE36" s="742"/>
      <c r="BF36" s="742"/>
      <c r="BG36" s="743"/>
      <c r="BH36" s="753">
        <f t="shared" si="1"/>
        <v>3</v>
      </c>
      <c r="BI36" s="754"/>
      <c r="BJ36" s="754"/>
      <c r="BK36" s="755"/>
      <c r="BL36" s="753"/>
      <c r="BM36" s="754"/>
      <c r="BN36" s="754"/>
      <c r="BO36" s="755"/>
      <c r="BP36" s="741">
        <f t="shared" si="2"/>
        <v>33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66" customHeight="1">
      <c r="B37" s="244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20"/>
      <c r="M37" s="20" t="s">
        <v>63</v>
      </c>
      <c r="N37" s="20"/>
      <c r="O37" s="20"/>
      <c r="P37" s="20"/>
      <c r="Q37" s="20"/>
      <c r="R37" s="20"/>
      <c r="S37" s="20"/>
      <c r="T37" s="20"/>
      <c r="U37" s="20"/>
      <c r="V37" s="21"/>
      <c r="W37" s="22" t="s">
        <v>78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7" t="s">
        <v>1177</v>
      </c>
      <c r="AJ37" s="768"/>
      <c r="AK37" s="768"/>
      <c r="AL37" s="768"/>
      <c r="AM37" s="768"/>
      <c r="AN37" s="768"/>
      <c r="AO37" s="768"/>
      <c r="AP37" s="768"/>
      <c r="AQ37" s="768"/>
      <c r="AR37" s="769"/>
      <c r="AS37" s="973" t="s">
        <v>93</v>
      </c>
      <c r="AT37" s="973"/>
      <c r="AU37" s="973"/>
      <c r="AV37" s="741">
        <f>LEN(L37)+LEN(M37)+LEN(N37)+LEN(O37)+LEN(P37)+LEN(Q37)</f>
        <v>7</v>
      </c>
      <c r="AW37" s="742"/>
      <c r="AX37" s="742"/>
      <c r="AY37" s="743"/>
      <c r="AZ37" s="756">
        <v>3</v>
      </c>
      <c r="BA37" s="757"/>
      <c r="BB37" s="757"/>
      <c r="BC37" s="758"/>
      <c r="BD37" s="741">
        <f t="shared" si="0"/>
        <v>2</v>
      </c>
      <c r="BE37" s="742"/>
      <c r="BF37" s="742"/>
      <c r="BG37" s="743"/>
      <c r="BH37" s="753">
        <f t="shared" si="1"/>
        <v>1</v>
      </c>
      <c r="BI37" s="754"/>
      <c r="BJ37" s="754"/>
      <c r="BK37" s="755"/>
      <c r="BL37" s="753"/>
      <c r="BM37" s="754"/>
      <c r="BN37" s="754"/>
      <c r="BO37" s="755"/>
      <c r="BP37" s="741">
        <f t="shared" si="2"/>
        <v>10</v>
      </c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45" customHeight="1">
      <c r="B38" s="253"/>
      <c r="C38" s="259">
        <v>19</v>
      </c>
      <c r="D38" s="747"/>
      <c r="E38" s="748"/>
      <c r="F38" s="747"/>
      <c r="G38" s="748"/>
      <c r="H38" s="266"/>
      <c r="I38" s="266"/>
      <c r="J38" s="267"/>
      <c r="K38" s="267"/>
      <c r="L38" s="20"/>
      <c r="M38" s="20" t="s">
        <v>64</v>
      </c>
      <c r="N38" s="20"/>
      <c r="O38" s="20"/>
      <c r="P38" s="20"/>
      <c r="Q38" s="20"/>
      <c r="R38" s="20"/>
      <c r="S38" s="20"/>
      <c r="T38" s="20"/>
      <c r="U38" s="20"/>
      <c r="V38" s="21"/>
      <c r="W38" s="22" t="s">
        <v>79</v>
      </c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767" t="s">
        <v>676</v>
      </c>
      <c r="AJ38" s="768"/>
      <c r="AK38" s="768"/>
      <c r="AL38" s="768"/>
      <c r="AM38" s="768"/>
      <c r="AN38" s="768"/>
      <c r="AO38" s="768"/>
      <c r="AP38" s="768"/>
      <c r="AQ38" s="768"/>
      <c r="AR38" s="769"/>
      <c r="AS38" s="973" t="s">
        <v>93</v>
      </c>
      <c r="AT38" s="973"/>
      <c r="AU38" s="973"/>
      <c r="AV38" s="741">
        <f>LEN(L38)+LEN(M38)+LEN(N38)+LEN(O38)+LEN(P38)+LEN(Q38)</f>
        <v>26</v>
      </c>
      <c r="AW38" s="742"/>
      <c r="AX38" s="742"/>
      <c r="AY38" s="743"/>
      <c r="AZ38" s="756">
        <v>2</v>
      </c>
      <c r="BA38" s="757"/>
      <c r="BB38" s="757"/>
      <c r="BC38" s="758"/>
      <c r="BD38" s="741">
        <f t="shared" si="0"/>
        <v>1</v>
      </c>
      <c r="BE38" s="742"/>
      <c r="BF38" s="742"/>
      <c r="BG38" s="743"/>
      <c r="BH38" s="753">
        <f t="shared" si="1"/>
        <v>1</v>
      </c>
      <c r="BI38" s="754"/>
      <c r="BJ38" s="754"/>
      <c r="BK38" s="755"/>
      <c r="BL38" s="753"/>
      <c r="BM38" s="754"/>
      <c r="BN38" s="754"/>
      <c r="BO38" s="755"/>
      <c r="BP38" s="741">
        <f t="shared" si="2"/>
        <v>28</v>
      </c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67.5" customHeight="1">
      <c r="B39" s="253"/>
      <c r="C39" s="261">
        <v>20</v>
      </c>
      <c r="D39" s="747"/>
      <c r="E39" s="748"/>
      <c r="F39" s="747"/>
      <c r="G39" s="748"/>
      <c r="H39" s="266"/>
      <c r="I39" s="266"/>
      <c r="J39" s="267"/>
      <c r="K39" s="267"/>
      <c r="L39" s="20"/>
      <c r="M39" s="20" t="s">
        <v>65</v>
      </c>
      <c r="N39" s="20"/>
      <c r="O39" s="20"/>
      <c r="P39" s="20"/>
      <c r="Q39" s="20"/>
      <c r="R39" s="20"/>
      <c r="S39" s="20"/>
      <c r="T39" s="20"/>
      <c r="U39" s="20"/>
      <c r="V39" s="21"/>
      <c r="W39" s="22" t="s">
        <v>80</v>
      </c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9"/>
      <c r="AI39" s="767" t="s">
        <v>677</v>
      </c>
      <c r="AJ39" s="768"/>
      <c r="AK39" s="768"/>
      <c r="AL39" s="768"/>
      <c r="AM39" s="768"/>
      <c r="AN39" s="768"/>
      <c r="AO39" s="768"/>
      <c r="AP39" s="768"/>
      <c r="AQ39" s="768"/>
      <c r="AR39" s="769"/>
      <c r="AS39" s="973" t="s">
        <v>93</v>
      </c>
      <c r="AT39" s="973"/>
      <c r="AU39" s="973"/>
      <c r="AV39" s="741">
        <f>LEN(L39)+LEN(M39)+LEN(N39)+LEN(O39)+LEN(P39)+LEN(Q39)</f>
        <v>12</v>
      </c>
      <c r="AW39" s="742"/>
      <c r="AX39" s="742"/>
      <c r="AY39" s="743"/>
      <c r="AZ39" s="756">
        <v>2</v>
      </c>
      <c r="BA39" s="757"/>
      <c r="BB39" s="757"/>
      <c r="BC39" s="758"/>
      <c r="BD39" s="741">
        <f t="shared" si="0"/>
        <v>1</v>
      </c>
      <c r="BE39" s="742"/>
      <c r="BF39" s="742"/>
      <c r="BG39" s="743"/>
      <c r="BH39" s="753">
        <f t="shared" si="1"/>
        <v>1</v>
      </c>
      <c r="BI39" s="754"/>
      <c r="BJ39" s="754"/>
      <c r="BK39" s="755"/>
      <c r="BL39" s="753"/>
      <c r="BM39" s="754"/>
      <c r="BN39" s="754"/>
      <c r="BO39" s="755"/>
      <c r="BP39" s="741">
        <f t="shared" si="2"/>
        <v>14</v>
      </c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59">
        <v>21</v>
      </c>
      <c r="D40" s="747"/>
      <c r="E40" s="748"/>
      <c r="F40" s="747"/>
      <c r="G40" s="748"/>
      <c r="H40" s="266"/>
      <c r="I40" s="266"/>
      <c r="J40" s="267"/>
      <c r="K40" s="267"/>
      <c r="L40" s="20" t="s">
        <v>190</v>
      </c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 t="s">
        <v>82</v>
      </c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9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973" t="s">
        <v>94</v>
      </c>
      <c r="AT40" s="973"/>
      <c r="AU40" s="973"/>
      <c r="AV40" s="741">
        <f t="shared" si="3"/>
        <v>27</v>
      </c>
      <c r="AW40" s="742"/>
      <c r="AX40" s="742"/>
      <c r="AY40" s="743"/>
      <c r="AZ40" s="756">
        <v>0</v>
      </c>
      <c r="BA40" s="757"/>
      <c r="BB40" s="757"/>
      <c r="BC40" s="758"/>
      <c r="BD40" s="741">
        <f t="shared" si="0"/>
        <v>0</v>
      </c>
      <c r="BE40" s="742"/>
      <c r="BF40" s="742"/>
      <c r="BG40" s="743"/>
      <c r="BH40" s="753">
        <f t="shared" si="1"/>
        <v>3</v>
      </c>
      <c r="BI40" s="754"/>
      <c r="BJ40" s="754"/>
      <c r="BK40" s="755"/>
      <c r="BL40" s="753"/>
      <c r="BM40" s="754"/>
      <c r="BN40" s="754"/>
      <c r="BO40" s="755"/>
      <c r="BP40" s="741">
        <f t="shared" si="2"/>
        <v>30</v>
      </c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62.25" customHeight="1">
      <c r="B41" s="253"/>
      <c r="C41" s="261">
        <v>22</v>
      </c>
      <c r="D41" s="747"/>
      <c r="E41" s="748"/>
      <c r="F41" s="747"/>
      <c r="G41" s="748"/>
      <c r="H41" s="266"/>
      <c r="I41" s="266"/>
      <c r="J41" s="267"/>
      <c r="K41" s="267"/>
      <c r="L41" s="20"/>
      <c r="M41" s="20" t="s">
        <v>63</v>
      </c>
      <c r="N41" s="20"/>
      <c r="O41" s="20"/>
      <c r="P41" s="20"/>
      <c r="Q41" s="20"/>
      <c r="R41" s="20"/>
      <c r="S41" s="20"/>
      <c r="T41" s="20"/>
      <c r="U41" s="20"/>
      <c r="V41" s="21"/>
      <c r="W41" s="22" t="s">
        <v>78</v>
      </c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9"/>
      <c r="AI41" s="767" t="s">
        <v>678</v>
      </c>
      <c r="AJ41" s="768"/>
      <c r="AK41" s="768"/>
      <c r="AL41" s="768"/>
      <c r="AM41" s="768"/>
      <c r="AN41" s="768"/>
      <c r="AO41" s="768"/>
      <c r="AP41" s="768"/>
      <c r="AQ41" s="768"/>
      <c r="AR41" s="769"/>
      <c r="AS41" s="973" t="s">
        <v>93</v>
      </c>
      <c r="AT41" s="973"/>
      <c r="AU41" s="973"/>
      <c r="AV41" s="741">
        <f t="shared" si="3"/>
        <v>7</v>
      </c>
      <c r="AW41" s="742"/>
      <c r="AX41" s="742"/>
      <c r="AY41" s="743"/>
      <c r="AZ41" s="756">
        <v>3</v>
      </c>
      <c r="BA41" s="757"/>
      <c r="BB41" s="757"/>
      <c r="BC41" s="758"/>
      <c r="BD41" s="741">
        <f t="shared" si="0"/>
        <v>2</v>
      </c>
      <c r="BE41" s="742"/>
      <c r="BF41" s="742"/>
      <c r="BG41" s="743"/>
      <c r="BH41" s="753">
        <f t="shared" si="1"/>
        <v>1</v>
      </c>
      <c r="BI41" s="754"/>
      <c r="BJ41" s="754"/>
      <c r="BK41" s="755"/>
      <c r="BL41" s="753"/>
      <c r="BM41" s="754"/>
      <c r="BN41" s="754"/>
      <c r="BO41" s="755"/>
      <c r="BP41" s="741">
        <f t="shared" si="2"/>
        <v>10</v>
      </c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45" customHeight="1">
      <c r="B42" s="253"/>
      <c r="C42" s="259">
        <v>23</v>
      </c>
      <c r="D42" s="747"/>
      <c r="E42" s="748"/>
      <c r="F42" s="747"/>
      <c r="G42" s="748"/>
      <c r="H42" s="266"/>
      <c r="I42" s="266"/>
      <c r="J42" s="267"/>
      <c r="K42" s="267"/>
      <c r="L42" s="20"/>
      <c r="M42" s="20" t="s">
        <v>64</v>
      </c>
      <c r="N42" s="20"/>
      <c r="O42" s="20"/>
      <c r="P42" s="20"/>
      <c r="Q42" s="20"/>
      <c r="R42" s="20"/>
      <c r="S42" s="20"/>
      <c r="T42" s="20"/>
      <c r="U42" s="20"/>
      <c r="V42" s="21"/>
      <c r="W42" s="22" t="s">
        <v>79</v>
      </c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9"/>
      <c r="AI42" s="767" t="s">
        <v>679</v>
      </c>
      <c r="AJ42" s="768"/>
      <c r="AK42" s="768"/>
      <c r="AL42" s="768"/>
      <c r="AM42" s="768"/>
      <c r="AN42" s="768"/>
      <c r="AO42" s="768"/>
      <c r="AP42" s="768"/>
      <c r="AQ42" s="768"/>
      <c r="AR42" s="769"/>
      <c r="AS42" s="973" t="s">
        <v>93</v>
      </c>
      <c r="AT42" s="973"/>
      <c r="AU42" s="973"/>
      <c r="AV42" s="741">
        <f t="shared" si="3"/>
        <v>26</v>
      </c>
      <c r="AW42" s="742"/>
      <c r="AX42" s="742"/>
      <c r="AY42" s="743"/>
      <c r="AZ42" s="756">
        <v>2</v>
      </c>
      <c r="BA42" s="757"/>
      <c r="BB42" s="757"/>
      <c r="BC42" s="758"/>
      <c r="BD42" s="741">
        <f t="shared" si="0"/>
        <v>1</v>
      </c>
      <c r="BE42" s="742"/>
      <c r="BF42" s="742"/>
      <c r="BG42" s="743"/>
      <c r="BH42" s="753">
        <f t="shared" si="1"/>
        <v>1</v>
      </c>
      <c r="BI42" s="754"/>
      <c r="BJ42" s="754"/>
      <c r="BK42" s="755"/>
      <c r="BL42" s="753"/>
      <c r="BM42" s="754"/>
      <c r="BN42" s="754"/>
      <c r="BO42" s="755"/>
      <c r="BP42" s="741">
        <f t="shared" si="2"/>
        <v>28</v>
      </c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56.25" customHeight="1">
      <c r="B43" s="253"/>
      <c r="C43" s="261">
        <v>24</v>
      </c>
      <c r="D43" s="747"/>
      <c r="E43" s="748"/>
      <c r="F43" s="747"/>
      <c r="G43" s="748"/>
      <c r="H43" s="266"/>
      <c r="I43" s="266"/>
      <c r="J43" s="267"/>
      <c r="K43" s="267"/>
      <c r="L43" s="20"/>
      <c r="M43" s="20" t="s">
        <v>65</v>
      </c>
      <c r="N43" s="20"/>
      <c r="O43" s="20"/>
      <c r="P43" s="20"/>
      <c r="Q43" s="20"/>
      <c r="R43" s="20"/>
      <c r="S43" s="20"/>
      <c r="T43" s="20"/>
      <c r="U43" s="20"/>
      <c r="V43" s="21"/>
      <c r="W43" s="22" t="s">
        <v>80</v>
      </c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9"/>
      <c r="AI43" s="767" t="s">
        <v>680</v>
      </c>
      <c r="AJ43" s="768"/>
      <c r="AK43" s="768"/>
      <c r="AL43" s="768"/>
      <c r="AM43" s="768"/>
      <c r="AN43" s="768"/>
      <c r="AO43" s="768"/>
      <c r="AP43" s="768"/>
      <c r="AQ43" s="768"/>
      <c r="AR43" s="769"/>
      <c r="AS43" s="973" t="s">
        <v>93</v>
      </c>
      <c r="AT43" s="973"/>
      <c r="AU43" s="973"/>
      <c r="AV43" s="741">
        <f t="shared" si="3"/>
        <v>12</v>
      </c>
      <c r="AW43" s="742"/>
      <c r="AX43" s="742"/>
      <c r="AY43" s="743"/>
      <c r="AZ43" s="756">
        <v>2</v>
      </c>
      <c r="BA43" s="757"/>
      <c r="BB43" s="757"/>
      <c r="BC43" s="758"/>
      <c r="BD43" s="741">
        <f t="shared" si="0"/>
        <v>1</v>
      </c>
      <c r="BE43" s="742"/>
      <c r="BF43" s="742"/>
      <c r="BG43" s="743"/>
      <c r="BH43" s="753">
        <f t="shared" si="1"/>
        <v>1</v>
      </c>
      <c r="BI43" s="754"/>
      <c r="BJ43" s="754"/>
      <c r="BK43" s="755"/>
      <c r="BL43" s="753"/>
      <c r="BM43" s="754"/>
      <c r="BN43" s="754"/>
      <c r="BO43" s="755"/>
      <c r="BP43" s="741">
        <f t="shared" si="2"/>
        <v>14</v>
      </c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59">
        <v>25</v>
      </c>
      <c r="D44" s="747"/>
      <c r="E44" s="748"/>
      <c r="F44" s="747"/>
      <c r="G44" s="748"/>
      <c r="H44" s="266"/>
      <c r="I44" s="266"/>
      <c r="J44" s="267"/>
      <c r="K44" s="267"/>
      <c r="L44" s="20" t="s">
        <v>191</v>
      </c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 t="s">
        <v>83</v>
      </c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9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973" t="s">
        <v>94</v>
      </c>
      <c r="AT44" s="973"/>
      <c r="AU44" s="973"/>
      <c r="AV44" s="741">
        <f t="shared" si="3"/>
        <v>17</v>
      </c>
      <c r="AW44" s="742"/>
      <c r="AX44" s="742"/>
      <c r="AY44" s="743"/>
      <c r="AZ44" s="756">
        <v>0</v>
      </c>
      <c r="BA44" s="757"/>
      <c r="BB44" s="757"/>
      <c r="BC44" s="758"/>
      <c r="BD44" s="741">
        <f t="shared" si="0"/>
        <v>0</v>
      </c>
      <c r="BE44" s="742"/>
      <c r="BF44" s="742"/>
      <c r="BG44" s="743"/>
      <c r="BH44" s="753">
        <f t="shared" si="1"/>
        <v>3</v>
      </c>
      <c r="BI44" s="754"/>
      <c r="BJ44" s="754"/>
      <c r="BK44" s="755"/>
      <c r="BL44" s="753"/>
      <c r="BM44" s="754"/>
      <c r="BN44" s="754"/>
      <c r="BO44" s="755"/>
      <c r="BP44" s="741">
        <f t="shared" si="2"/>
        <v>20</v>
      </c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44.25" customHeight="1">
      <c r="B45" s="253"/>
      <c r="C45" s="261">
        <v>26</v>
      </c>
      <c r="D45" s="747"/>
      <c r="E45" s="748"/>
      <c r="F45" s="747"/>
      <c r="G45" s="748"/>
      <c r="H45" s="266"/>
      <c r="I45" s="266"/>
      <c r="J45" s="267"/>
      <c r="K45" s="267"/>
      <c r="L45" s="20"/>
      <c r="M45" s="20" t="s">
        <v>66</v>
      </c>
      <c r="N45" s="20"/>
      <c r="O45" s="20"/>
      <c r="P45" s="20"/>
      <c r="Q45" s="20"/>
      <c r="R45" s="20"/>
      <c r="S45" s="20"/>
      <c r="T45" s="20"/>
      <c r="U45" s="20"/>
      <c r="V45" s="21"/>
      <c r="W45" s="22" t="s">
        <v>66</v>
      </c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9"/>
      <c r="AI45" s="767" t="s">
        <v>1178</v>
      </c>
      <c r="AJ45" s="768"/>
      <c r="AK45" s="768"/>
      <c r="AL45" s="768"/>
      <c r="AM45" s="768"/>
      <c r="AN45" s="768"/>
      <c r="AO45" s="768"/>
      <c r="AP45" s="768"/>
      <c r="AQ45" s="768"/>
      <c r="AR45" s="769"/>
      <c r="AS45" s="973" t="s">
        <v>93</v>
      </c>
      <c r="AT45" s="973"/>
      <c r="AU45" s="973"/>
      <c r="AV45" s="741">
        <f t="shared" si="3"/>
        <v>1</v>
      </c>
      <c r="AW45" s="742"/>
      <c r="AX45" s="742"/>
      <c r="AY45" s="743"/>
      <c r="AZ45" s="756">
        <v>3</v>
      </c>
      <c r="BA45" s="757"/>
      <c r="BB45" s="757"/>
      <c r="BC45" s="758"/>
      <c r="BD45" s="741">
        <f t="shared" si="0"/>
        <v>2</v>
      </c>
      <c r="BE45" s="742"/>
      <c r="BF45" s="742"/>
      <c r="BG45" s="743"/>
      <c r="BH45" s="753">
        <f t="shared" si="1"/>
        <v>1</v>
      </c>
      <c r="BI45" s="754"/>
      <c r="BJ45" s="754"/>
      <c r="BK45" s="755"/>
      <c r="BL45" s="753"/>
      <c r="BM45" s="754"/>
      <c r="BN45" s="754"/>
      <c r="BO45" s="755"/>
      <c r="BP45" s="741">
        <f t="shared" si="2"/>
        <v>4</v>
      </c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 ht="44.25" customHeight="1">
      <c r="B46" s="253"/>
      <c r="C46" s="259">
        <v>27</v>
      </c>
      <c r="D46" s="747"/>
      <c r="E46" s="748"/>
      <c r="F46" s="747"/>
      <c r="G46" s="748"/>
      <c r="H46" s="266"/>
      <c r="I46" s="266"/>
      <c r="J46" s="267"/>
      <c r="K46" s="267"/>
      <c r="L46" s="20"/>
      <c r="M46" s="20" t="s">
        <v>67</v>
      </c>
      <c r="N46" s="20"/>
      <c r="O46" s="20"/>
      <c r="P46" s="20"/>
      <c r="Q46" s="20"/>
      <c r="R46" s="20"/>
      <c r="S46" s="20"/>
      <c r="T46" s="20"/>
      <c r="U46" s="20"/>
      <c r="V46" s="21"/>
      <c r="W46" s="22" t="s">
        <v>67</v>
      </c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767" t="s">
        <v>681</v>
      </c>
      <c r="AJ46" s="768"/>
      <c r="AK46" s="768"/>
      <c r="AL46" s="768"/>
      <c r="AM46" s="768"/>
      <c r="AN46" s="768"/>
      <c r="AO46" s="768"/>
      <c r="AP46" s="768"/>
      <c r="AQ46" s="768"/>
      <c r="AR46" s="769"/>
      <c r="AS46" s="973" t="s">
        <v>93</v>
      </c>
      <c r="AT46" s="973"/>
      <c r="AU46" s="973"/>
      <c r="AV46" s="741">
        <f t="shared" si="3"/>
        <v>1</v>
      </c>
      <c r="AW46" s="742"/>
      <c r="AX46" s="742"/>
      <c r="AY46" s="743"/>
      <c r="AZ46" s="756">
        <v>3</v>
      </c>
      <c r="BA46" s="757"/>
      <c r="BB46" s="757"/>
      <c r="BC46" s="758"/>
      <c r="BD46" s="741">
        <f t="shared" si="0"/>
        <v>2</v>
      </c>
      <c r="BE46" s="742"/>
      <c r="BF46" s="742"/>
      <c r="BG46" s="743"/>
      <c r="BH46" s="753">
        <f t="shared" si="1"/>
        <v>1</v>
      </c>
      <c r="BI46" s="754"/>
      <c r="BJ46" s="754"/>
      <c r="BK46" s="755"/>
      <c r="BL46" s="753"/>
      <c r="BM46" s="754"/>
      <c r="BN46" s="754"/>
      <c r="BO46" s="755"/>
      <c r="BP46" s="741">
        <f t="shared" si="2"/>
        <v>4</v>
      </c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33.75" customHeight="1">
      <c r="B47" s="253"/>
      <c r="C47" s="261">
        <v>28</v>
      </c>
      <c r="D47" s="747"/>
      <c r="E47" s="748"/>
      <c r="F47" s="747"/>
      <c r="G47" s="748"/>
      <c r="H47" s="266"/>
      <c r="I47" s="266"/>
      <c r="J47" s="267"/>
      <c r="K47" s="267"/>
      <c r="L47" s="20"/>
      <c r="M47" s="20" t="s">
        <v>68</v>
      </c>
      <c r="N47" s="20"/>
      <c r="O47" s="20"/>
      <c r="P47" s="20"/>
      <c r="Q47" s="20"/>
      <c r="R47" s="20"/>
      <c r="S47" s="20"/>
      <c r="T47" s="20"/>
      <c r="U47" s="20"/>
      <c r="V47" s="21"/>
      <c r="W47" s="22" t="s">
        <v>84</v>
      </c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767" t="s">
        <v>682</v>
      </c>
      <c r="AJ47" s="768"/>
      <c r="AK47" s="768"/>
      <c r="AL47" s="768"/>
      <c r="AM47" s="768"/>
      <c r="AN47" s="768"/>
      <c r="AO47" s="768"/>
      <c r="AP47" s="768"/>
      <c r="AQ47" s="768"/>
      <c r="AR47" s="769"/>
      <c r="AS47" s="973" t="s">
        <v>93</v>
      </c>
      <c r="AT47" s="973"/>
      <c r="AU47" s="973"/>
      <c r="AV47" s="741">
        <f t="shared" si="3"/>
        <v>19</v>
      </c>
      <c r="AW47" s="742"/>
      <c r="AX47" s="742"/>
      <c r="AY47" s="743"/>
      <c r="AZ47" s="756">
        <v>2</v>
      </c>
      <c r="BA47" s="757"/>
      <c r="BB47" s="757"/>
      <c r="BC47" s="758"/>
      <c r="BD47" s="741">
        <f t="shared" si="0"/>
        <v>1</v>
      </c>
      <c r="BE47" s="742"/>
      <c r="BF47" s="742"/>
      <c r="BG47" s="743"/>
      <c r="BH47" s="753">
        <f t="shared" si="1"/>
        <v>1</v>
      </c>
      <c r="BI47" s="754"/>
      <c r="BJ47" s="754"/>
      <c r="BK47" s="755"/>
      <c r="BL47" s="753"/>
      <c r="BM47" s="754"/>
      <c r="BN47" s="754"/>
      <c r="BO47" s="755"/>
      <c r="BP47" s="741">
        <f t="shared" si="2"/>
        <v>21</v>
      </c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33.75" customHeight="1">
      <c r="B48" s="253"/>
      <c r="C48" s="259">
        <v>29</v>
      </c>
      <c r="D48" s="747"/>
      <c r="E48" s="748"/>
      <c r="F48" s="747"/>
      <c r="G48" s="748"/>
      <c r="H48" s="266"/>
      <c r="I48" s="266"/>
      <c r="J48" s="267"/>
      <c r="K48" s="267"/>
      <c r="L48" s="20"/>
      <c r="M48" s="20" t="s">
        <v>69</v>
      </c>
      <c r="N48" s="20"/>
      <c r="O48" s="20"/>
      <c r="P48" s="20"/>
      <c r="Q48" s="20"/>
      <c r="R48" s="20"/>
      <c r="S48" s="20"/>
      <c r="T48" s="20"/>
      <c r="U48" s="20"/>
      <c r="V48" s="21"/>
      <c r="W48" s="22" t="s">
        <v>85</v>
      </c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767" t="s">
        <v>683</v>
      </c>
      <c r="AJ48" s="768"/>
      <c r="AK48" s="768"/>
      <c r="AL48" s="768"/>
      <c r="AM48" s="768"/>
      <c r="AN48" s="768"/>
      <c r="AO48" s="768"/>
      <c r="AP48" s="768"/>
      <c r="AQ48" s="768"/>
      <c r="AR48" s="769"/>
      <c r="AS48" s="973" t="s">
        <v>93</v>
      </c>
      <c r="AT48" s="973"/>
      <c r="AU48" s="973"/>
      <c r="AV48" s="741">
        <f t="shared" si="3"/>
        <v>19</v>
      </c>
      <c r="AW48" s="742"/>
      <c r="AX48" s="742"/>
      <c r="AY48" s="743"/>
      <c r="AZ48" s="756">
        <v>2</v>
      </c>
      <c r="BA48" s="757"/>
      <c r="BB48" s="757"/>
      <c r="BC48" s="758"/>
      <c r="BD48" s="741">
        <f t="shared" si="0"/>
        <v>1</v>
      </c>
      <c r="BE48" s="742"/>
      <c r="BF48" s="742"/>
      <c r="BG48" s="743"/>
      <c r="BH48" s="753">
        <f t="shared" si="1"/>
        <v>1</v>
      </c>
      <c r="BI48" s="754"/>
      <c r="BJ48" s="754"/>
      <c r="BK48" s="755"/>
      <c r="BL48" s="753"/>
      <c r="BM48" s="754"/>
      <c r="BN48" s="754"/>
      <c r="BO48" s="755"/>
      <c r="BP48" s="741">
        <f t="shared" si="2"/>
        <v>21</v>
      </c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280"/>
      <c r="E49" s="281"/>
      <c r="F49" s="280"/>
      <c r="G49" s="281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973"/>
      <c r="AT49" s="973"/>
      <c r="AU49" s="973"/>
      <c r="AV49" s="741"/>
      <c r="AW49" s="742"/>
      <c r="AX49" s="742"/>
      <c r="AY49" s="743"/>
      <c r="AZ49" s="753"/>
      <c r="BA49" s="754"/>
      <c r="BB49" s="754"/>
      <c r="BC49" s="755"/>
      <c r="BD49" s="741"/>
      <c r="BE49" s="742"/>
      <c r="BF49" s="742"/>
      <c r="BG49" s="743"/>
      <c r="BH49" s="753"/>
      <c r="BI49" s="754"/>
      <c r="BJ49" s="754"/>
      <c r="BK49" s="755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59"/>
      <c r="D50" s="280"/>
      <c r="E50" s="281"/>
      <c r="F50" s="280"/>
      <c r="G50" s="281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9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9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9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9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973"/>
      <c r="AT53" s="973"/>
      <c r="AU53" s="973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>
      <c r="B54" s="253"/>
      <c r="C54" s="259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9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973"/>
      <c r="AT54" s="973"/>
      <c r="AU54" s="973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9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973"/>
      <c r="AT55" s="973"/>
      <c r="AU55" s="973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9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973"/>
      <c r="AT56" s="973"/>
      <c r="AU56" s="973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973"/>
      <c r="AT57" s="973"/>
      <c r="AU57" s="973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.25" customHeight="1">
      <c r="B58" s="253"/>
      <c r="C58" s="259"/>
      <c r="D58" s="747"/>
      <c r="E58" s="748"/>
      <c r="F58" s="747"/>
      <c r="G58" s="748"/>
      <c r="H58" s="261"/>
      <c r="I58" s="261"/>
      <c r="J58" s="262"/>
      <c r="K58" s="262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7"/>
      <c r="W58" s="28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7"/>
      <c r="AI58" s="28"/>
      <c r="AJ58" s="26"/>
      <c r="AK58" s="26"/>
      <c r="AL58" s="26"/>
      <c r="AM58" s="26"/>
      <c r="AN58" s="26"/>
      <c r="AO58" s="26"/>
      <c r="AP58" s="26"/>
      <c r="AQ58" s="26"/>
      <c r="AR58" s="27"/>
      <c r="AS58" s="972"/>
      <c r="AT58" s="972"/>
      <c r="AU58" s="972"/>
      <c r="AV58" s="776"/>
      <c r="AW58" s="761"/>
      <c r="AX58" s="761"/>
      <c r="AY58" s="762"/>
      <c r="AZ58" s="776"/>
      <c r="BA58" s="761"/>
      <c r="BB58" s="761"/>
      <c r="BC58" s="762"/>
      <c r="BD58" s="741"/>
      <c r="BE58" s="742"/>
      <c r="BF58" s="742"/>
      <c r="BG58" s="743"/>
      <c r="BH58" s="753"/>
      <c r="BI58" s="754"/>
      <c r="BJ58" s="754"/>
      <c r="BK58" s="755"/>
      <c r="BL58" s="288"/>
      <c r="BM58" s="153"/>
      <c r="BN58" s="153"/>
      <c r="BO58" s="154"/>
      <c r="BP58" s="741"/>
      <c r="BQ58" s="742"/>
      <c r="BR58" s="742"/>
      <c r="BS58" s="743"/>
      <c r="BT58" s="777"/>
      <c r="BU58" s="778"/>
      <c r="BV58" s="779"/>
      <c r="BW58" s="255"/>
      <c r="BX58" s="258"/>
    </row>
    <row r="59" spans="2:76" s="234" customFormat="1" ht="12.25" customHeight="1">
      <c r="B59" s="253"/>
      <c r="C59" s="259"/>
      <c r="D59" s="747"/>
      <c r="E59" s="748"/>
      <c r="F59" s="747"/>
      <c r="G59" s="748"/>
      <c r="H59" s="261"/>
      <c r="I59" s="261"/>
      <c r="J59" s="262"/>
      <c r="K59" s="262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7"/>
      <c r="W59" s="28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7"/>
      <c r="AI59" s="28"/>
      <c r="AJ59" s="26"/>
      <c r="AK59" s="26"/>
      <c r="AL59" s="26"/>
      <c r="AM59" s="26"/>
      <c r="AN59" s="26"/>
      <c r="AO59" s="26"/>
      <c r="AP59" s="26"/>
      <c r="AQ59" s="26"/>
      <c r="AR59" s="27"/>
      <c r="AS59" s="972"/>
      <c r="AT59" s="972"/>
      <c r="AU59" s="972"/>
      <c r="AV59" s="776"/>
      <c r="AW59" s="761"/>
      <c r="AX59" s="761"/>
      <c r="AY59" s="762"/>
      <c r="AZ59" s="776"/>
      <c r="BA59" s="761"/>
      <c r="BB59" s="761"/>
      <c r="BC59" s="762"/>
      <c r="BD59" s="741"/>
      <c r="BE59" s="742"/>
      <c r="BF59" s="742"/>
      <c r="BG59" s="743"/>
      <c r="BH59" s="753"/>
      <c r="BI59" s="754"/>
      <c r="BJ59" s="754"/>
      <c r="BK59" s="755"/>
      <c r="BL59" s="288"/>
      <c r="BM59" s="153"/>
      <c r="BN59" s="153"/>
      <c r="BO59" s="154"/>
      <c r="BP59" s="741"/>
      <c r="BQ59" s="742"/>
      <c r="BR59" s="742"/>
      <c r="BS59" s="743"/>
      <c r="BT59" s="777"/>
      <c r="BU59" s="778"/>
      <c r="BV59" s="779"/>
      <c r="BW59" s="255"/>
      <c r="BX59" s="258"/>
    </row>
    <row r="60" spans="2:76" s="234" customFormat="1" ht="12.25" customHeight="1">
      <c r="B60" s="253"/>
      <c r="C60" s="259"/>
      <c r="D60" s="747"/>
      <c r="E60" s="748"/>
      <c r="F60" s="747"/>
      <c r="G60" s="748"/>
      <c r="H60" s="261"/>
      <c r="I60" s="261"/>
      <c r="J60" s="262"/>
      <c r="K60" s="262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7"/>
      <c r="W60" s="28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7"/>
      <c r="AI60" s="28"/>
      <c r="AJ60" s="26"/>
      <c r="AK60" s="26"/>
      <c r="AL60" s="26"/>
      <c r="AM60" s="26"/>
      <c r="AN60" s="26"/>
      <c r="AO60" s="26"/>
      <c r="AP60" s="26"/>
      <c r="AQ60" s="26"/>
      <c r="AR60" s="27"/>
      <c r="AS60" s="972"/>
      <c r="AT60" s="972"/>
      <c r="AU60" s="972"/>
      <c r="AV60" s="776"/>
      <c r="AW60" s="761"/>
      <c r="AX60" s="761"/>
      <c r="AY60" s="762"/>
      <c r="AZ60" s="776"/>
      <c r="BA60" s="761"/>
      <c r="BB60" s="761"/>
      <c r="BC60" s="762"/>
      <c r="BD60" s="741"/>
      <c r="BE60" s="742"/>
      <c r="BF60" s="742"/>
      <c r="BG60" s="743"/>
      <c r="BH60" s="753"/>
      <c r="BI60" s="754"/>
      <c r="BJ60" s="754"/>
      <c r="BK60" s="755"/>
      <c r="BL60" s="288"/>
      <c r="BM60" s="153"/>
      <c r="BN60" s="153"/>
      <c r="BO60" s="154"/>
      <c r="BP60" s="741"/>
      <c r="BQ60" s="742"/>
      <c r="BR60" s="742"/>
      <c r="BS60" s="743"/>
      <c r="BT60" s="777"/>
      <c r="BU60" s="778"/>
      <c r="BV60" s="779"/>
      <c r="BW60" s="255"/>
      <c r="BX60" s="258"/>
    </row>
    <row r="61" spans="2:76" s="234" customFormat="1" ht="12.25" customHeight="1">
      <c r="B61" s="253"/>
      <c r="C61" s="259"/>
      <c r="D61" s="747"/>
      <c r="E61" s="748"/>
      <c r="F61" s="747"/>
      <c r="G61" s="748"/>
      <c r="H61" s="261"/>
      <c r="I61" s="261"/>
      <c r="J61" s="262"/>
      <c r="K61" s="262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7"/>
      <c r="W61" s="28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7"/>
      <c r="AI61" s="28"/>
      <c r="AJ61" s="26"/>
      <c r="AK61" s="26"/>
      <c r="AL61" s="26"/>
      <c r="AM61" s="26"/>
      <c r="AN61" s="26"/>
      <c r="AO61" s="26"/>
      <c r="AP61" s="26"/>
      <c r="AQ61" s="26"/>
      <c r="AR61" s="27"/>
      <c r="AS61" s="972"/>
      <c r="AT61" s="972"/>
      <c r="AU61" s="972"/>
      <c r="AV61" s="776"/>
      <c r="AW61" s="761"/>
      <c r="AX61" s="761"/>
      <c r="AY61" s="762"/>
      <c r="AZ61" s="776"/>
      <c r="BA61" s="761"/>
      <c r="BB61" s="761"/>
      <c r="BC61" s="762"/>
      <c r="BD61" s="741"/>
      <c r="BE61" s="742"/>
      <c r="BF61" s="742"/>
      <c r="BG61" s="743"/>
      <c r="BH61" s="753"/>
      <c r="BI61" s="754"/>
      <c r="BJ61" s="754"/>
      <c r="BK61" s="755"/>
      <c r="BL61" s="288"/>
      <c r="BM61" s="153"/>
      <c r="BN61" s="153"/>
      <c r="BO61" s="154"/>
      <c r="BP61" s="741"/>
      <c r="BQ61" s="742"/>
      <c r="BR61" s="742"/>
      <c r="BS61" s="743"/>
      <c r="BT61" s="777"/>
      <c r="BU61" s="778"/>
      <c r="BV61" s="779"/>
      <c r="BW61" s="255"/>
      <c r="BX61" s="258"/>
    </row>
    <row r="62" spans="2:76" s="234" customFormat="1" ht="12.25" customHeight="1">
      <c r="B62" s="253"/>
      <c r="C62" s="259"/>
      <c r="D62" s="747"/>
      <c r="E62" s="748"/>
      <c r="F62" s="747"/>
      <c r="G62" s="748"/>
      <c r="H62" s="261"/>
      <c r="I62" s="261"/>
      <c r="J62" s="262"/>
      <c r="K62" s="262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7"/>
      <c r="W62" s="28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7"/>
      <c r="AI62" s="28"/>
      <c r="AJ62" s="26"/>
      <c r="AK62" s="26"/>
      <c r="AL62" s="26"/>
      <c r="AM62" s="26"/>
      <c r="AN62" s="26"/>
      <c r="AO62" s="26"/>
      <c r="AP62" s="26"/>
      <c r="AQ62" s="26"/>
      <c r="AR62" s="27"/>
      <c r="AS62" s="972"/>
      <c r="AT62" s="972"/>
      <c r="AU62" s="972"/>
      <c r="AV62" s="776"/>
      <c r="AW62" s="761"/>
      <c r="AX62" s="761"/>
      <c r="AY62" s="762"/>
      <c r="AZ62" s="776"/>
      <c r="BA62" s="761"/>
      <c r="BB62" s="761"/>
      <c r="BC62" s="762"/>
      <c r="BD62" s="741"/>
      <c r="BE62" s="742"/>
      <c r="BF62" s="742"/>
      <c r="BG62" s="743"/>
      <c r="BH62" s="753"/>
      <c r="BI62" s="754"/>
      <c r="BJ62" s="754"/>
      <c r="BK62" s="755"/>
      <c r="BL62" s="288"/>
      <c r="BM62" s="153"/>
      <c r="BN62" s="153"/>
      <c r="BO62" s="154"/>
      <c r="BP62" s="741"/>
      <c r="BQ62" s="742"/>
      <c r="BR62" s="742"/>
      <c r="BS62" s="743"/>
      <c r="BT62" s="777"/>
      <c r="BU62" s="778"/>
      <c r="BV62" s="779"/>
      <c r="BW62" s="255"/>
      <c r="BX62" s="258"/>
    </row>
    <row r="63" spans="2:76" s="234" customFormat="1" ht="12.25" customHeight="1">
      <c r="B63" s="253"/>
      <c r="C63" s="259"/>
      <c r="D63" s="747"/>
      <c r="E63" s="748"/>
      <c r="F63" s="747"/>
      <c r="G63" s="748"/>
      <c r="H63" s="261"/>
      <c r="I63" s="261"/>
      <c r="J63" s="262"/>
      <c r="K63" s="262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7"/>
      <c r="W63" s="28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7"/>
      <c r="AI63" s="28"/>
      <c r="AJ63" s="26"/>
      <c r="AK63" s="26"/>
      <c r="AL63" s="26"/>
      <c r="AM63" s="26"/>
      <c r="AN63" s="26"/>
      <c r="AO63" s="26"/>
      <c r="AP63" s="26"/>
      <c r="AQ63" s="26"/>
      <c r="AR63" s="27"/>
      <c r="AS63" s="972"/>
      <c r="AT63" s="972"/>
      <c r="AU63" s="972"/>
      <c r="AV63" s="776"/>
      <c r="AW63" s="761"/>
      <c r="AX63" s="761"/>
      <c r="AY63" s="762"/>
      <c r="AZ63" s="776"/>
      <c r="BA63" s="761"/>
      <c r="BB63" s="761"/>
      <c r="BC63" s="762"/>
      <c r="BD63" s="741"/>
      <c r="BE63" s="742"/>
      <c r="BF63" s="742"/>
      <c r="BG63" s="743"/>
      <c r="BH63" s="753"/>
      <c r="BI63" s="754"/>
      <c r="BJ63" s="754"/>
      <c r="BK63" s="755"/>
      <c r="BL63" s="288"/>
      <c r="BM63" s="153"/>
      <c r="BN63" s="153"/>
      <c r="BO63" s="154"/>
      <c r="BP63" s="741"/>
      <c r="BQ63" s="742"/>
      <c r="BR63" s="742"/>
      <c r="BS63" s="743"/>
      <c r="BT63" s="777"/>
      <c r="BU63" s="778"/>
      <c r="BV63" s="779"/>
      <c r="BW63" s="255"/>
      <c r="BX63" s="258"/>
    </row>
    <row r="64" spans="2:76" s="234" customFormat="1" ht="12.25" customHeight="1">
      <c r="B64" s="253"/>
      <c r="C64" s="259"/>
      <c r="D64" s="747"/>
      <c r="E64" s="748"/>
      <c r="F64" s="747"/>
      <c r="G64" s="748"/>
      <c r="H64" s="261"/>
      <c r="I64" s="261"/>
      <c r="J64" s="262"/>
      <c r="K64" s="262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7"/>
      <c r="W64" s="28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7"/>
      <c r="AI64" s="28"/>
      <c r="AJ64" s="26"/>
      <c r="AK64" s="26"/>
      <c r="AL64" s="26"/>
      <c r="AM64" s="26"/>
      <c r="AN64" s="26"/>
      <c r="AO64" s="26"/>
      <c r="AP64" s="26"/>
      <c r="AQ64" s="26"/>
      <c r="AR64" s="27"/>
      <c r="AS64" s="972"/>
      <c r="AT64" s="972"/>
      <c r="AU64" s="972"/>
      <c r="AV64" s="776"/>
      <c r="AW64" s="761"/>
      <c r="AX64" s="761"/>
      <c r="AY64" s="762"/>
      <c r="AZ64" s="776"/>
      <c r="BA64" s="761"/>
      <c r="BB64" s="761"/>
      <c r="BC64" s="762"/>
      <c r="BD64" s="741"/>
      <c r="BE64" s="742"/>
      <c r="BF64" s="742"/>
      <c r="BG64" s="743"/>
      <c r="BH64" s="753"/>
      <c r="BI64" s="754"/>
      <c r="BJ64" s="754"/>
      <c r="BK64" s="755"/>
      <c r="BL64" s="288"/>
      <c r="BM64" s="153"/>
      <c r="BN64" s="153"/>
      <c r="BO64" s="154"/>
      <c r="BP64" s="741"/>
      <c r="BQ64" s="742"/>
      <c r="BR64" s="742"/>
      <c r="BS64" s="743"/>
      <c r="BT64" s="777"/>
      <c r="BU64" s="778"/>
      <c r="BV64" s="779"/>
      <c r="BW64" s="255"/>
      <c r="BX64" s="258"/>
    </row>
    <row r="65" spans="2:76" s="234" customFormat="1" ht="12.25" customHeight="1">
      <c r="B65" s="253"/>
      <c r="C65" s="259"/>
      <c r="D65" s="747"/>
      <c r="E65" s="748"/>
      <c r="F65" s="747"/>
      <c r="G65" s="748"/>
      <c r="H65" s="261"/>
      <c r="I65" s="261"/>
      <c r="J65" s="262"/>
      <c r="K65" s="262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7"/>
      <c r="W65" s="28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7"/>
      <c r="AI65" s="28"/>
      <c r="AJ65" s="26"/>
      <c r="AK65" s="26"/>
      <c r="AL65" s="26"/>
      <c r="AM65" s="26"/>
      <c r="AN65" s="26"/>
      <c r="AO65" s="26"/>
      <c r="AP65" s="26"/>
      <c r="AQ65" s="26"/>
      <c r="AR65" s="27"/>
      <c r="AS65" s="972"/>
      <c r="AT65" s="972"/>
      <c r="AU65" s="972"/>
      <c r="AV65" s="776"/>
      <c r="AW65" s="761"/>
      <c r="AX65" s="761"/>
      <c r="AY65" s="762"/>
      <c r="AZ65" s="776"/>
      <c r="BA65" s="761"/>
      <c r="BB65" s="761"/>
      <c r="BC65" s="762"/>
      <c r="BD65" s="741"/>
      <c r="BE65" s="742"/>
      <c r="BF65" s="742"/>
      <c r="BG65" s="743"/>
      <c r="BH65" s="753"/>
      <c r="BI65" s="754"/>
      <c r="BJ65" s="754"/>
      <c r="BK65" s="755"/>
      <c r="BL65" s="288"/>
      <c r="BM65" s="153"/>
      <c r="BN65" s="153"/>
      <c r="BO65" s="154"/>
      <c r="BP65" s="741"/>
      <c r="BQ65" s="742"/>
      <c r="BR65" s="742"/>
      <c r="BS65" s="743"/>
      <c r="BT65" s="777"/>
      <c r="BU65" s="778"/>
      <c r="BV65" s="779"/>
      <c r="BW65" s="255"/>
      <c r="BX65" s="258"/>
    </row>
    <row r="66" spans="2:76" s="234" customFormat="1" ht="12.25" customHeight="1">
      <c r="B66" s="253"/>
      <c r="C66" s="259"/>
      <c r="D66" s="747"/>
      <c r="E66" s="748"/>
      <c r="F66" s="747"/>
      <c r="G66" s="748"/>
      <c r="H66" s="261"/>
      <c r="I66" s="261"/>
      <c r="J66" s="262"/>
      <c r="K66" s="262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7"/>
      <c r="W66" s="28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7"/>
      <c r="AI66" s="28"/>
      <c r="AJ66" s="26"/>
      <c r="AK66" s="26"/>
      <c r="AL66" s="26"/>
      <c r="AM66" s="26"/>
      <c r="AN66" s="26"/>
      <c r="AO66" s="26"/>
      <c r="AP66" s="26"/>
      <c r="AQ66" s="26"/>
      <c r="AR66" s="27"/>
      <c r="AS66" s="972"/>
      <c r="AT66" s="972"/>
      <c r="AU66" s="972"/>
      <c r="AV66" s="776"/>
      <c r="AW66" s="761"/>
      <c r="AX66" s="761"/>
      <c r="AY66" s="762"/>
      <c r="AZ66" s="776"/>
      <c r="BA66" s="761"/>
      <c r="BB66" s="761"/>
      <c r="BC66" s="762"/>
      <c r="BD66" s="741"/>
      <c r="BE66" s="742"/>
      <c r="BF66" s="742"/>
      <c r="BG66" s="743"/>
      <c r="BH66" s="753"/>
      <c r="BI66" s="754"/>
      <c r="BJ66" s="754"/>
      <c r="BK66" s="755"/>
      <c r="BL66" s="288"/>
      <c r="BM66" s="153"/>
      <c r="BN66" s="153"/>
      <c r="BO66" s="154"/>
      <c r="BP66" s="741"/>
      <c r="BQ66" s="742"/>
      <c r="BR66" s="742"/>
      <c r="BS66" s="743"/>
      <c r="BT66" s="777"/>
      <c r="BU66" s="778"/>
      <c r="BV66" s="779"/>
      <c r="BW66" s="255"/>
      <c r="BX66" s="258"/>
    </row>
    <row r="67" spans="2:76" s="234" customFormat="1" ht="12.25" customHeight="1">
      <c r="B67" s="253"/>
      <c r="C67" s="259"/>
      <c r="D67" s="747"/>
      <c r="E67" s="748"/>
      <c r="F67" s="747"/>
      <c r="G67" s="748"/>
      <c r="H67" s="261"/>
      <c r="I67" s="261"/>
      <c r="J67" s="262"/>
      <c r="K67" s="262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7"/>
      <c r="W67" s="28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7"/>
      <c r="AI67" s="28"/>
      <c r="AJ67" s="26"/>
      <c r="AK67" s="26"/>
      <c r="AL67" s="26"/>
      <c r="AM67" s="26"/>
      <c r="AN67" s="26"/>
      <c r="AO67" s="26"/>
      <c r="AP67" s="26"/>
      <c r="AQ67" s="26"/>
      <c r="AR67" s="27"/>
      <c r="AS67" s="972"/>
      <c r="AT67" s="972"/>
      <c r="AU67" s="972"/>
      <c r="AV67" s="776"/>
      <c r="AW67" s="761"/>
      <c r="AX67" s="761"/>
      <c r="AY67" s="762"/>
      <c r="AZ67" s="776"/>
      <c r="BA67" s="761"/>
      <c r="BB67" s="761"/>
      <c r="BC67" s="762"/>
      <c r="BD67" s="741"/>
      <c r="BE67" s="742"/>
      <c r="BF67" s="742"/>
      <c r="BG67" s="743"/>
      <c r="BH67" s="753"/>
      <c r="BI67" s="754"/>
      <c r="BJ67" s="754"/>
      <c r="BK67" s="755"/>
      <c r="BL67" s="288"/>
      <c r="BM67" s="153"/>
      <c r="BN67" s="153"/>
      <c r="BO67" s="154"/>
      <c r="BP67" s="741"/>
      <c r="BQ67" s="742"/>
      <c r="BR67" s="742"/>
      <c r="BS67" s="743"/>
      <c r="BT67" s="777"/>
      <c r="BU67" s="778"/>
      <c r="BV67" s="779"/>
      <c r="BW67" s="255"/>
      <c r="BX67" s="258"/>
    </row>
    <row r="68" spans="2:76" s="234" customFormat="1" ht="12.25" customHeight="1">
      <c r="B68" s="253"/>
      <c r="C68" s="259"/>
      <c r="D68" s="747"/>
      <c r="E68" s="748"/>
      <c r="F68" s="747"/>
      <c r="G68" s="748"/>
      <c r="H68" s="261"/>
      <c r="I68" s="261"/>
      <c r="J68" s="262"/>
      <c r="K68" s="262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7"/>
      <c r="W68" s="28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7"/>
      <c r="AI68" s="28"/>
      <c r="AJ68" s="26"/>
      <c r="AK68" s="26"/>
      <c r="AL68" s="26"/>
      <c r="AM68" s="26"/>
      <c r="AN68" s="26"/>
      <c r="AO68" s="26"/>
      <c r="AP68" s="26"/>
      <c r="AQ68" s="26"/>
      <c r="AR68" s="27"/>
      <c r="AS68" s="972"/>
      <c r="AT68" s="972"/>
      <c r="AU68" s="972"/>
      <c r="AV68" s="776"/>
      <c r="AW68" s="761"/>
      <c r="AX68" s="761"/>
      <c r="AY68" s="762"/>
      <c r="AZ68" s="776"/>
      <c r="BA68" s="761"/>
      <c r="BB68" s="761"/>
      <c r="BC68" s="762"/>
      <c r="BD68" s="741"/>
      <c r="BE68" s="742"/>
      <c r="BF68" s="742"/>
      <c r="BG68" s="743"/>
      <c r="BH68" s="753"/>
      <c r="BI68" s="754"/>
      <c r="BJ68" s="754"/>
      <c r="BK68" s="755"/>
      <c r="BL68" s="288"/>
      <c r="BM68" s="153"/>
      <c r="BN68" s="153"/>
      <c r="BO68" s="154"/>
      <c r="BP68" s="741"/>
      <c r="BQ68" s="742"/>
      <c r="BR68" s="742"/>
      <c r="BS68" s="743"/>
      <c r="BT68" s="777"/>
      <c r="BU68" s="778"/>
      <c r="BV68" s="779"/>
      <c r="BW68" s="255"/>
      <c r="BX68" s="258"/>
    </row>
    <row r="69" spans="2:76" s="234" customFormat="1" ht="12.25" customHeight="1">
      <c r="B69" s="253"/>
      <c r="C69" s="259"/>
      <c r="D69" s="747"/>
      <c r="E69" s="748"/>
      <c r="F69" s="747"/>
      <c r="G69" s="748"/>
      <c r="H69" s="261"/>
      <c r="I69" s="261"/>
      <c r="J69" s="262"/>
      <c r="K69" s="262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7"/>
      <c r="W69" s="28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7"/>
      <c r="AI69" s="28"/>
      <c r="AJ69" s="26"/>
      <c r="AK69" s="26"/>
      <c r="AL69" s="26"/>
      <c r="AM69" s="26"/>
      <c r="AN69" s="26"/>
      <c r="AO69" s="26"/>
      <c r="AP69" s="26"/>
      <c r="AQ69" s="26"/>
      <c r="AR69" s="27"/>
      <c r="AS69" s="972"/>
      <c r="AT69" s="972"/>
      <c r="AU69" s="972"/>
      <c r="AV69" s="776"/>
      <c r="AW69" s="761"/>
      <c r="AX69" s="761"/>
      <c r="AY69" s="762"/>
      <c r="AZ69" s="776"/>
      <c r="BA69" s="761"/>
      <c r="BB69" s="761"/>
      <c r="BC69" s="762"/>
      <c r="BD69" s="741"/>
      <c r="BE69" s="742"/>
      <c r="BF69" s="742"/>
      <c r="BG69" s="743"/>
      <c r="BH69" s="753"/>
      <c r="BI69" s="754"/>
      <c r="BJ69" s="754"/>
      <c r="BK69" s="755"/>
      <c r="BL69" s="288"/>
      <c r="BM69" s="153"/>
      <c r="BN69" s="153"/>
      <c r="BO69" s="154"/>
      <c r="BP69" s="741"/>
      <c r="BQ69" s="742"/>
      <c r="BR69" s="742"/>
      <c r="BS69" s="743"/>
      <c r="BT69" s="777"/>
      <c r="BU69" s="778"/>
      <c r="BV69" s="779"/>
      <c r="BW69" s="255"/>
      <c r="BX69" s="258"/>
    </row>
    <row r="70" spans="2:76" s="234" customFormat="1" ht="12.25" customHeight="1">
      <c r="B70" s="253"/>
      <c r="C70" s="259"/>
      <c r="D70" s="747"/>
      <c r="E70" s="748"/>
      <c r="F70" s="747"/>
      <c r="G70" s="748"/>
      <c r="H70" s="261"/>
      <c r="I70" s="261"/>
      <c r="J70" s="262"/>
      <c r="K70" s="262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7"/>
      <c r="W70" s="28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7"/>
      <c r="AI70" s="28"/>
      <c r="AJ70" s="26"/>
      <c r="AK70" s="26"/>
      <c r="AL70" s="26"/>
      <c r="AM70" s="26"/>
      <c r="AN70" s="26"/>
      <c r="AO70" s="26"/>
      <c r="AP70" s="26"/>
      <c r="AQ70" s="26"/>
      <c r="AR70" s="27"/>
      <c r="AS70" s="972"/>
      <c r="AT70" s="972"/>
      <c r="AU70" s="972"/>
      <c r="AV70" s="776"/>
      <c r="AW70" s="761"/>
      <c r="AX70" s="761"/>
      <c r="AY70" s="762"/>
      <c r="AZ70" s="776"/>
      <c r="BA70" s="761"/>
      <c r="BB70" s="761"/>
      <c r="BC70" s="762"/>
      <c r="BD70" s="741"/>
      <c r="BE70" s="742"/>
      <c r="BF70" s="742"/>
      <c r="BG70" s="743"/>
      <c r="BH70" s="753"/>
      <c r="BI70" s="754"/>
      <c r="BJ70" s="754"/>
      <c r="BK70" s="755"/>
      <c r="BL70" s="288"/>
      <c r="BM70" s="153"/>
      <c r="BN70" s="153"/>
      <c r="BO70" s="154"/>
      <c r="BP70" s="741"/>
      <c r="BQ70" s="742"/>
      <c r="BR70" s="742"/>
      <c r="BS70" s="743"/>
      <c r="BT70" s="777"/>
      <c r="BU70" s="778"/>
      <c r="BV70" s="779"/>
      <c r="BW70" s="255"/>
      <c r="BX70" s="258"/>
    </row>
    <row r="71" spans="2:76" s="234" customFormat="1" ht="12.25" customHeight="1">
      <c r="B71" s="253"/>
      <c r="C71" s="259"/>
      <c r="D71" s="747"/>
      <c r="E71" s="748"/>
      <c r="F71" s="747"/>
      <c r="G71" s="748"/>
      <c r="H71" s="261"/>
      <c r="I71" s="261"/>
      <c r="J71" s="262"/>
      <c r="K71" s="262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7"/>
      <c r="W71" s="28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7"/>
      <c r="AI71" s="28"/>
      <c r="AJ71" s="26"/>
      <c r="AK71" s="26"/>
      <c r="AL71" s="26"/>
      <c r="AM71" s="26"/>
      <c r="AN71" s="26"/>
      <c r="AO71" s="26"/>
      <c r="AP71" s="26"/>
      <c r="AQ71" s="26"/>
      <c r="AR71" s="27"/>
      <c r="AS71" s="972"/>
      <c r="AT71" s="972"/>
      <c r="AU71" s="972"/>
      <c r="AV71" s="776"/>
      <c r="AW71" s="761"/>
      <c r="AX71" s="761"/>
      <c r="AY71" s="762"/>
      <c r="AZ71" s="776"/>
      <c r="BA71" s="761"/>
      <c r="BB71" s="761"/>
      <c r="BC71" s="762"/>
      <c r="BD71" s="741"/>
      <c r="BE71" s="742"/>
      <c r="BF71" s="742"/>
      <c r="BG71" s="743"/>
      <c r="BH71" s="753"/>
      <c r="BI71" s="754"/>
      <c r="BJ71" s="754"/>
      <c r="BK71" s="755"/>
      <c r="BL71" s="288"/>
      <c r="BM71" s="153"/>
      <c r="BN71" s="153"/>
      <c r="BO71" s="154"/>
      <c r="BP71" s="741"/>
      <c r="BQ71" s="742"/>
      <c r="BR71" s="742"/>
      <c r="BS71" s="743"/>
      <c r="BT71" s="777"/>
      <c r="BU71" s="778"/>
      <c r="BV71" s="779"/>
      <c r="BW71" s="255"/>
      <c r="BX71" s="258"/>
    </row>
    <row r="72" spans="2:76" s="234" customFormat="1" ht="12.25" customHeight="1">
      <c r="B72" s="253"/>
      <c r="C72" s="259"/>
      <c r="D72" s="747"/>
      <c r="E72" s="748"/>
      <c r="F72" s="747"/>
      <c r="G72" s="748"/>
      <c r="H72" s="261"/>
      <c r="I72" s="261"/>
      <c r="J72" s="262"/>
      <c r="K72" s="262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7"/>
      <c r="W72" s="28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7"/>
      <c r="AI72" s="28"/>
      <c r="AJ72" s="26"/>
      <c r="AK72" s="26"/>
      <c r="AL72" s="26"/>
      <c r="AM72" s="26"/>
      <c r="AN72" s="26"/>
      <c r="AO72" s="26"/>
      <c r="AP72" s="26"/>
      <c r="AQ72" s="26"/>
      <c r="AR72" s="27"/>
      <c r="AS72" s="972"/>
      <c r="AT72" s="972"/>
      <c r="AU72" s="972"/>
      <c r="AV72" s="776"/>
      <c r="AW72" s="761"/>
      <c r="AX72" s="761"/>
      <c r="AY72" s="762"/>
      <c r="AZ72" s="776"/>
      <c r="BA72" s="761"/>
      <c r="BB72" s="761"/>
      <c r="BC72" s="762"/>
      <c r="BD72" s="741"/>
      <c r="BE72" s="742"/>
      <c r="BF72" s="742"/>
      <c r="BG72" s="743"/>
      <c r="BH72" s="753"/>
      <c r="BI72" s="754"/>
      <c r="BJ72" s="754"/>
      <c r="BK72" s="755"/>
      <c r="BL72" s="288"/>
      <c r="BM72" s="153"/>
      <c r="BN72" s="153"/>
      <c r="BO72" s="154"/>
      <c r="BP72" s="741"/>
      <c r="BQ72" s="742"/>
      <c r="BR72" s="742"/>
      <c r="BS72" s="743"/>
      <c r="BT72" s="777"/>
      <c r="BU72" s="778"/>
      <c r="BV72" s="779"/>
      <c r="BW72" s="255"/>
      <c r="BX72" s="258"/>
    </row>
    <row r="73" spans="2:76" s="234" customFormat="1" ht="12.25" customHeight="1">
      <c r="B73" s="253"/>
      <c r="C73" s="259"/>
      <c r="D73" s="747"/>
      <c r="E73" s="748"/>
      <c r="F73" s="747"/>
      <c r="G73" s="748"/>
      <c r="H73" s="261"/>
      <c r="I73" s="261"/>
      <c r="J73" s="262"/>
      <c r="K73" s="262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7"/>
      <c r="W73" s="28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7"/>
      <c r="AI73" s="28"/>
      <c r="AJ73" s="26"/>
      <c r="AK73" s="26"/>
      <c r="AL73" s="26"/>
      <c r="AM73" s="26"/>
      <c r="AN73" s="26"/>
      <c r="AO73" s="26"/>
      <c r="AP73" s="26"/>
      <c r="AQ73" s="26"/>
      <c r="AR73" s="27"/>
      <c r="AS73" s="972"/>
      <c r="AT73" s="972"/>
      <c r="AU73" s="972"/>
      <c r="AV73" s="776"/>
      <c r="AW73" s="761"/>
      <c r="AX73" s="761"/>
      <c r="AY73" s="762"/>
      <c r="AZ73" s="776"/>
      <c r="BA73" s="761"/>
      <c r="BB73" s="761"/>
      <c r="BC73" s="762"/>
      <c r="BD73" s="741"/>
      <c r="BE73" s="742"/>
      <c r="BF73" s="742"/>
      <c r="BG73" s="743"/>
      <c r="BH73" s="753"/>
      <c r="BI73" s="754"/>
      <c r="BJ73" s="754"/>
      <c r="BK73" s="755"/>
      <c r="BL73" s="288"/>
      <c r="BM73" s="153"/>
      <c r="BN73" s="153"/>
      <c r="BO73" s="154"/>
      <c r="BP73" s="741"/>
      <c r="BQ73" s="742"/>
      <c r="BR73" s="742"/>
      <c r="BS73" s="743"/>
      <c r="BT73" s="777"/>
      <c r="BU73" s="778"/>
      <c r="BV73" s="779"/>
      <c r="BW73" s="255"/>
      <c r="BX73" s="258"/>
    </row>
    <row r="74" spans="2:76" s="234" customFormat="1" ht="12.25" customHeight="1">
      <c r="B74" s="253"/>
      <c r="C74" s="259"/>
      <c r="D74" s="747"/>
      <c r="E74" s="748"/>
      <c r="F74" s="747"/>
      <c r="G74" s="748"/>
      <c r="H74" s="261"/>
      <c r="I74" s="261"/>
      <c r="J74" s="262"/>
      <c r="K74" s="262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7"/>
      <c r="W74" s="28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7"/>
      <c r="AI74" s="28"/>
      <c r="AJ74" s="26"/>
      <c r="AK74" s="26"/>
      <c r="AL74" s="26"/>
      <c r="AM74" s="26"/>
      <c r="AN74" s="26"/>
      <c r="AO74" s="26"/>
      <c r="AP74" s="26"/>
      <c r="AQ74" s="26"/>
      <c r="AR74" s="27"/>
      <c r="AS74" s="972"/>
      <c r="AT74" s="972"/>
      <c r="AU74" s="972"/>
      <c r="AV74" s="776"/>
      <c r="AW74" s="761"/>
      <c r="AX74" s="761"/>
      <c r="AY74" s="762"/>
      <c r="AZ74" s="776"/>
      <c r="BA74" s="761"/>
      <c r="BB74" s="761"/>
      <c r="BC74" s="762"/>
      <c r="BD74" s="741"/>
      <c r="BE74" s="742"/>
      <c r="BF74" s="742"/>
      <c r="BG74" s="743"/>
      <c r="BH74" s="753"/>
      <c r="BI74" s="754"/>
      <c r="BJ74" s="754"/>
      <c r="BK74" s="755"/>
      <c r="BL74" s="288"/>
      <c r="BM74" s="153"/>
      <c r="BN74" s="153"/>
      <c r="BO74" s="154"/>
      <c r="BP74" s="741"/>
      <c r="BQ74" s="742"/>
      <c r="BR74" s="742"/>
      <c r="BS74" s="743"/>
      <c r="BT74" s="777"/>
      <c r="BU74" s="778"/>
      <c r="BV74" s="779"/>
      <c r="BW74" s="255"/>
      <c r="BX74" s="258"/>
    </row>
    <row r="75" spans="2:76" s="234" customFormat="1" ht="12.25" customHeight="1">
      <c r="B75" s="253"/>
      <c r="C75" s="259"/>
      <c r="D75" s="747"/>
      <c r="E75" s="748"/>
      <c r="F75" s="747"/>
      <c r="G75" s="748"/>
      <c r="H75" s="261"/>
      <c r="I75" s="261"/>
      <c r="J75" s="262"/>
      <c r="K75" s="262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7"/>
      <c r="W75" s="28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7"/>
      <c r="AI75" s="28"/>
      <c r="AJ75" s="26"/>
      <c r="AK75" s="26"/>
      <c r="AL75" s="26"/>
      <c r="AM75" s="26"/>
      <c r="AN75" s="26"/>
      <c r="AO75" s="26"/>
      <c r="AP75" s="26"/>
      <c r="AQ75" s="26"/>
      <c r="AR75" s="27"/>
      <c r="AS75" s="972"/>
      <c r="AT75" s="972"/>
      <c r="AU75" s="972"/>
      <c r="AV75" s="776"/>
      <c r="AW75" s="761"/>
      <c r="AX75" s="761"/>
      <c r="AY75" s="762"/>
      <c r="AZ75" s="776"/>
      <c r="BA75" s="761"/>
      <c r="BB75" s="761"/>
      <c r="BC75" s="762"/>
      <c r="BD75" s="741"/>
      <c r="BE75" s="742"/>
      <c r="BF75" s="742"/>
      <c r="BG75" s="743"/>
      <c r="BH75" s="753"/>
      <c r="BI75" s="754"/>
      <c r="BJ75" s="754"/>
      <c r="BK75" s="755"/>
      <c r="BL75" s="288"/>
      <c r="BM75" s="153"/>
      <c r="BN75" s="153"/>
      <c r="BO75" s="154"/>
      <c r="BP75" s="741"/>
      <c r="BQ75" s="742"/>
      <c r="BR75" s="742"/>
      <c r="BS75" s="743"/>
      <c r="BT75" s="777"/>
      <c r="BU75" s="778"/>
      <c r="BV75" s="779"/>
      <c r="BW75" s="255"/>
      <c r="BX75" s="258"/>
    </row>
    <row r="76" spans="2:76" s="234" customFormat="1" ht="12.25" customHeight="1">
      <c r="B76" s="253"/>
      <c r="C76" s="259"/>
      <c r="D76" s="747"/>
      <c r="E76" s="748"/>
      <c r="F76" s="747"/>
      <c r="G76" s="748"/>
      <c r="H76" s="261"/>
      <c r="I76" s="261"/>
      <c r="J76" s="262"/>
      <c r="K76" s="262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7"/>
      <c r="W76" s="28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7"/>
      <c r="AI76" s="28"/>
      <c r="AJ76" s="26"/>
      <c r="AK76" s="26"/>
      <c r="AL76" s="26"/>
      <c r="AM76" s="26"/>
      <c r="AN76" s="26"/>
      <c r="AO76" s="26"/>
      <c r="AP76" s="26"/>
      <c r="AQ76" s="26"/>
      <c r="AR76" s="27"/>
      <c r="AS76" s="972"/>
      <c r="AT76" s="972"/>
      <c r="AU76" s="972"/>
      <c r="AV76" s="776"/>
      <c r="AW76" s="761"/>
      <c r="AX76" s="761"/>
      <c r="AY76" s="762"/>
      <c r="AZ76" s="776"/>
      <c r="BA76" s="761"/>
      <c r="BB76" s="761"/>
      <c r="BC76" s="762"/>
      <c r="BD76" s="741"/>
      <c r="BE76" s="742"/>
      <c r="BF76" s="742"/>
      <c r="BG76" s="743"/>
      <c r="BH76" s="753"/>
      <c r="BI76" s="754"/>
      <c r="BJ76" s="754"/>
      <c r="BK76" s="755"/>
      <c r="BL76" s="288"/>
      <c r="BM76" s="153"/>
      <c r="BN76" s="153"/>
      <c r="BO76" s="154"/>
      <c r="BP76" s="741"/>
      <c r="BQ76" s="742"/>
      <c r="BR76" s="742"/>
      <c r="BS76" s="743"/>
      <c r="BT76" s="777"/>
      <c r="BU76" s="778"/>
      <c r="BV76" s="779"/>
      <c r="BW76" s="255"/>
      <c r="BX76" s="258"/>
    </row>
    <row r="77" spans="2:76" s="234" customFormat="1" ht="12.25" customHeight="1">
      <c r="B77" s="253"/>
      <c r="C77" s="259"/>
      <c r="D77" s="747"/>
      <c r="E77" s="748"/>
      <c r="F77" s="747"/>
      <c r="G77" s="748"/>
      <c r="H77" s="261"/>
      <c r="I77" s="261"/>
      <c r="J77" s="262"/>
      <c r="K77" s="262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7"/>
      <c r="W77" s="28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7"/>
      <c r="AI77" s="28"/>
      <c r="AJ77" s="26"/>
      <c r="AK77" s="26"/>
      <c r="AL77" s="26"/>
      <c r="AM77" s="26"/>
      <c r="AN77" s="26"/>
      <c r="AO77" s="26"/>
      <c r="AP77" s="26"/>
      <c r="AQ77" s="26"/>
      <c r="AR77" s="27"/>
      <c r="AS77" s="972"/>
      <c r="AT77" s="972"/>
      <c r="AU77" s="972"/>
      <c r="AV77" s="776"/>
      <c r="AW77" s="761"/>
      <c r="AX77" s="761"/>
      <c r="AY77" s="762"/>
      <c r="AZ77" s="776"/>
      <c r="BA77" s="761"/>
      <c r="BB77" s="761"/>
      <c r="BC77" s="762"/>
      <c r="BD77" s="741"/>
      <c r="BE77" s="742"/>
      <c r="BF77" s="742"/>
      <c r="BG77" s="743"/>
      <c r="BH77" s="753"/>
      <c r="BI77" s="754"/>
      <c r="BJ77" s="754"/>
      <c r="BK77" s="755"/>
      <c r="BL77" s="288"/>
      <c r="BM77" s="153"/>
      <c r="BN77" s="153"/>
      <c r="BO77" s="154"/>
      <c r="BP77" s="741"/>
      <c r="BQ77" s="742"/>
      <c r="BR77" s="742"/>
      <c r="BS77" s="743"/>
      <c r="BT77" s="777"/>
      <c r="BU77" s="778"/>
      <c r="BV77" s="779"/>
      <c r="BW77" s="255"/>
      <c r="BX77" s="258"/>
    </row>
    <row r="78" spans="2:76" s="234" customFormat="1" ht="12.25" customHeight="1">
      <c r="B78" s="253"/>
      <c r="C78" s="259"/>
      <c r="D78" s="747"/>
      <c r="E78" s="748"/>
      <c r="F78" s="747"/>
      <c r="G78" s="748"/>
      <c r="H78" s="261"/>
      <c r="I78" s="261"/>
      <c r="J78" s="262"/>
      <c r="K78" s="262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7"/>
      <c r="W78" s="28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7"/>
      <c r="AI78" s="28"/>
      <c r="AJ78" s="26"/>
      <c r="AK78" s="26"/>
      <c r="AL78" s="26"/>
      <c r="AM78" s="26"/>
      <c r="AN78" s="26"/>
      <c r="AO78" s="26"/>
      <c r="AP78" s="26"/>
      <c r="AQ78" s="26"/>
      <c r="AR78" s="27"/>
      <c r="AS78" s="972"/>
      <c r="AT78" s="972"/>
      <c r="AU78" s="972"/>
      <c r="AV78" s="776"/>
      <c r="AW78" s="761"/>
      <c r="AX78" s="761"/>
      <c r="AY78" s="762"/>
      <c r="AZ78" s="776"/>
      <c r="BA78" s="761"/>
      <c r="BB78" s="761"/>
      <c r="BC78" s="762"/>
      <c r="BD78" s="741"/>
      <c r="BE78" s="742"/>
      <c r="BF78" s="742"/>
      <c r="BG78" s="743"/>
      <c r="BH78" s="753"/>
      <c r="BI78" s="754"/>
      <c r="BJ78" s="754"/>
      <c r="BK78" s="755"/>
      <c r="BL78" s="288"/>
      <c r="BM78" s="153"/>
      <c r="BN78" s="153"/>
      <c r="BO78" s="154"/>
      <c r="BP78" s="741"/>
      <c r="BQ78" s="742"/>
      <c r="BR78" s="742"/>
      <c r="BS78" s="743"/>
      <c r="BT78" s="777"/>
      <c r="BU78" s="778"/>
      <c r="BV78" s="779"/>
      <c r="BW78" s="255"/>
      <c r="BX78" s="258"/>
    </row>
    <row r="79" spans="2:76" s="234" customFormat="1" ht="12.25" customHeight="1">
      <c r="B79" s="253"/>
      <c r="C79" s="259"/>
      <c r="D79" s="747"/>
      <c r="E79" s="748"/>
      <c r="F79" s="747"/>
      <c r="G79" s="748"/>
      <c r="H79" s="261"/>
      <c r="I79" s="261"/>
      <c r="J79" s="262"/>
      <c r="K79" s="262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7"/>
      <c r="W79" s="28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7"/>
      <c r="AI79" s="28"/>
      <c r="AJ79" s="26"/>
      <c r="AK79" s="26"/>
      <c r="AL79" s="26"/>
      <c r="AM79" s="26"/>
      <c r="AN79" s="26"/>
      <c r="AO79" s="26"/>
      <c r="AP79" s="26"/>
      <c r="AQ79" s="26"/>
      <c r="AR79" s="27"/>
      <c r="AS79" s="972"/>
      <c r="AT79" s="972"/>
      <c r="AU79" s="972"/>
      <c r="AV79" s="776"/>
      <c r="AW79" s="761"/>
      <c r="AX79" s="761"/>
      <c r="AY79" s="762"/>
      <c r="AZ79" s="776"/>
      <c r="BA79" s="761"/>
      <c r="BB79" s="761"/>
      <c r="BC79" s="762"/>
      <c r="BD79" s="741"/>
      <c r="BE79" s="742"/>
      <c r="BF79" s="742"/>
      <c r="BG79" s="743"/>
      <c r="BH79" s="753"/>
      <c r="BI79" s="754"/>
      <c r="BJ79" s="754"/>
      <c r="BK79" s="755"/>
      <c r="BL79" s="288"/>
      <c r="BM79" s="153"/>
      <c r="BN79" s="153"/>
      <c r="BO79" s="154"/>
      <c r="BP79" s="741"/>
      <c r="BQ79" s="742"/>
      <c r="BR79" s="742"/>
      <c r="BS79" s="743"/>
      <c r="BT79" s="777"/>
      <c r="BU79" s="778"/>
      <c r="BV79" s="779"/>
      <c r="BW79" s="255"/>
      <c r="BX79" s="258"/>
    </row>
    <row r="80" spans="2:76" s="234" customFormat="1" ht="12.25" customHeight="1">
      <c r="B80" s="253"/>
      <c r="C80" s="259"/>
      <c r="D80" s="747"/>
      <c r="E80" s="748"/>
      <c r="F80" s="747"/>
      <c r="G80" s="748"/>
      <c r="H80" s="261"/>
      <c r="I80" s="261"/>
      <c r="J80" s="262"/>
      <c r="K80" s="262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7"/>
      <c r="W80" s="28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7"/>
      <c r="AI80" s="28"/>
      <c r="AJ80" s="26"/>
      <c r="AK80" s="26"/>
      <c r="AL80" s="26"/>
      <c r="AM80" s="26"/>
      <c r="AN80" s="26"/>
      <c r="AO80" s="26"/>
      <c r="AP80" s="26"/>
      <c r="AQ80" s="26"/>
      <c r="AR80" s="27"/>
      <c r="AS80" s="972"/>
      <c r="AT80" s="972"/>
      <c r="AU80" s="972"/>
      <c r="AV80" s="776"/>
      <c r="AW80" s="761"/>
      <c r="AX80" s="761"/>
      <c r="AY80" s="762"/>
      <c r="AZ80" s="776"/>
      <c r="BA80" s="761"/>
      <c r="BB80" s="761"/>
      <c r="BC80" s="762"/>
      <c r="BD80" s="741"/>
      <c r="BE80" s="742"/>
      <c r="BF80" s="742"/>
      <c r="BG80" s="743"/>
      <c r="BH80" s="753"/>
      <c r="BI80" s="754"/>
      <c r="BJ80" s="754"/>
      <c r="BK80" s="755"/>
      <c r="BL80" s="288"/>
      <c r="BM80" s="153"/>
      <c r="BN80" s="153"/>
      <c r="BO80" s="154"/>
      <c r="BP80" s="741"/>
      <c r="BQ80" s="742"/>
      <c r="BR80" s="742"/>
      <c r="BS80" s="743"/>
      <c r="BT80" s="777"/>
      <c r="BU80" s="778"/>
      <c r="BV80" s="779"/>
      <c r="BW80" s="255"/>
      <c r="BX80" s="258"/>
    </row>
    <row r="81" spans="2:76" s="234" customFormat="1" ht="12.25" customHeight="1">
      <c r="B81" s="253"/>
      <c r="C81" s="259"/>
      <c r="D81" s="747"/>
      <c r="E81" s="748"/>
      <c r="F81" s="747"/>
      <c r="G81" s="748"/>
      <c r="H81" s="261"/>
      <c r="I81" s="261"/>
      <c r="J81" s="262"/>
      <c r="K81" s="262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7"/>
      <c r="W81" s="28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7"/>
      <c r="AI81" s="28"/>
      <c r="AJ81" s="26"/>
      <c r="AK81" s="26"/>
      <c r="AL81" s="26"/>
      <c r="AM81" s="26"/>
      <c r="AN81" s="26"/>
      <c r="AO81" s="26"/>
      <c r="AP81" s="26"/>
      <c r="AQ81" s="26"/>
      <c r="AR81" s="27"/>
      <c r="AS81" s="972"/>
      <c r="AT81" s="972"/>
      <c r="AU81" s="972"/>
      <c r="AV81" s="776"/>
      <c r="AW81" s="761"/>
      <c r="AX81" s="761"/>
      <c r="AY81" s="762"/>
      <c r="AZ81" s="776"/>
      <c r="BA81" s="761"/>
      <c r="BB81" s="761"/>
      <c r="BC81" s="762"/>
      <c r="BD81" s="741"/>
      <c r="BE81" s="742"/>
      <c r="BF81" s="742"/>
      <c r="BG81" s="743"/>
      <c r="BH81" s="753"/>
      <c r="BI81" s="754"/>
      <c r="BJ81" s="754"/>
      <c r="BK81" s="755"/>
      <c r="BL81" s="288"/>
      <c r="BM81" s="153"/>
      <c r="BN81" s="153"/>
      <c r="BO81" s="154"/>
      <c r="BP81" s="741"/>
      <c r="BQ81" s="742"/>
      <c r="BR81" s="742"/>
      <c r="BS81" s="743"/>
      <c r="BT81" s="777"/>
      <c r="BU81" s="778"/>
      <c r="BV81" s="779"/>
      <c r="BW81" s="255"/>
      <c r="BX81" s="258"/>
    </row>
    <row r="82" spans="2:76" s="234" customFormat="1" ht="12.25" customHeight="1">
      <c r="B82" s="253"/>
      <c r="C82" s="259"/>
      <c r="D82" s="747"/>
      <c r="E82" s="748"/>
      <c r="F82" s="747"/>
      <c r="G82" s="748"/>
      <c r="H82" s="261"/>
      <c r="I82" s="261"/>
      <c r="J82" s="262"/>
      <c r="K82" s="262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7"/>
      <c r="W82" s="28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7"/>
      <c r="AI82" s="28"/>
      <c r="AJ82" s="26"/>
      <c r="AK82" s="26"/>
      <c r="AL82" s="26"/>
      <c r="AM82" s="26"/>
      <c r="AN82" s="26"/>
      <c r="AO82" s="26"/>
      <c r="AP82" s="26"/>
      <c r="AQ82" s="26"/>
      <c r="AR82" s="27"/>
      <c r="AS82" s="972"/>
      <c r="AT82" s="972"/>
      <c r="AU82" s="972"/>
      <c r="AV82" s="776"/>
      <c r="AW82" s="761"/>
      <c r="AX82" s="761"/>
      <c r="AY82" s="762"/>
      <c r="AZ82" s="776"/>
      <c r="BA82" s="761"/>
      <c r="BB82" s="761"/>
      <c r="BC82" s="762"/>
      <c r="BD82" s="741"/>
      <c r="BE82" s="742"/>
      <c r="BF82" s="742"/>
      <c r="BG82" s="743"/>
      <c r="BH82" s="753"/>
      <c r="BI82" s="754"/>
      <c r="BJ82" s="754"/>
      <c r="BK82" s="755"/>
      <c r="BL82" s="288"/>
      <c r="BM82" s="153"/>
      <c r="BN82" s="153"/>
      <c r="BO82" s="154"/>
      <c r="BP82" s="741"/>
      <c r="BQ82" s="742"/>
      <c r="BR82" s="742"/>
      <c r="BS82" s="743"/>
      <c r="BT82" s="777"/>
      <c r="BU82" s="778"/>
      <c r="BV82" s="779"/>
      <c r="BW82" s="255"/>
      <c r="BX82" s="258"/>
    </row>
    <row r="83" spans="2:76" s="234" customFormat="1" ht="12.25" customHeight="1">
      <c r="B83" s="253"/>
      <c r="C83" s="259"/>
      <c r="D83" s="747"/>
      <c r="E83" s="748"/>
      <c r="F83" s="747"/>
      <c r="G83" s="748"/>
      <c r="H83" s="261"/>
      <c r="I83" s="261"/>
      <c r="J83" s="262"/>
      <c r="K83" s="262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7"/>
      <c r="W83" s="28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7"/>
      <c r="AI83" s="28"/>
      <c r="AJ83" s="26"/>
      <c r="AK83" s="26"/>
      <c r="AL83" s="26"/>
      <c r="AM83" s="26"/>
      <c r="AN83" s="26"/>
      <c r="AO83" s="26"/>
      <c r="AP83" s="26"/>
      <c r="AQ83" s="26"/>
      <c r="AR83" s="27"/>
      <c r="AS83" s="972"/>
      <c r="AT83" s="972"/>
      <c r="AU83" s="972"/>
      <c r="AV83" s="776"/>
      <c r="AW83" s="761"/>
      <c r="AX83" s="761"/>
      <c r="AY83" s="762"/>
      <c r="AZ83" s="776"/>
      <c r="BA83" s="761"/>
      <c r="BB83" s="761"/>
      <c r="BC83" s="762"/>
      <c r="BD83" s="741"/>
      <c r="BE83" s="742"/>
      <c r="BF83" s="742"/>
      <c r="BG83" s="743"/>
      <c r="BH83" s="753"/>
      <c r="BI83" s="754"/>
      <c r="BJ83" s="754"/>
      <c r="BK83" s="755"/>
      <c r="BL83" s="288"/>
      <c r="BM83" s="153"/>
      <c r="BN83" s="153"/>
      <c r="BO83" s="154"/>
      <c r="BP83" s="741"/>
      <c r="BQ83" s="742"/>
      <c r="BR83" s="742"/>
      <c r="BS83" s="743"/>
      <c r="BT83" s="777"/>
      <c r="BU83" s="778"/>
      <c r="BV83" s="779"/>
      <c r="BW83" s="255"/>
      <c r="BX83" s="258"/>
    </row>
    <row r="84" spans="2:76" s="234" customFormat="1" ht="12.25" customHeight="1">
      <c r="B84" s="253"/>
      <c r="C84" s="259"/>
      <c r="D84" s="747"/>
      <c r="E84" s="748"/>
      <c r="F84" s="747"/>
      <c r="G84" s="748"/>
      <c r="H84" s="261"/>
      <c r="I84" s="261"/>
      <c r="J84" s="262"/>
      <c r="K84" s="262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7"/>
      <c r="W84" s="28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7"/>
      <c r="AI84" s="28"/>
      <c r="AJ84" s="26"/>
      <c r="AK84" s="26"/>
      <c r="AL84" s="26"/>
      <c r="AM84" s="26"/>
      <c r="AN84" s="26"/>
      <c r="AO84" s="26"/>
      <c r="AP84" s="26"/>
      <c r="AQ84" s="26"/>
      <c r="AR84" s="27"/>
      <c r="AS84" s="972"/>
      <c r="AT84" s="972"/>
      <c r="AU84" s="972"/>
      <c r="AV84" s="776"/>
      <c r="AW84" s="761"/>
      <c r="AX84" s="761"/>
      <c r="AY84" s="762"/>
      <c r="AZ84" s="776"/>
      <c r="BA84" s="761"/>
      <c r="BB84" s="761"/>
      <c r="BC84" s="762"/>
      <c r="BD84" s="741"/>
      <c r="BE84" s="742"/>
      <c r="BF84" s="742"/>
      <c r="BG84" s="743"/>
      <c r="BH84" s="753"/>
      <c r="BI84" s="754"/>
      <c r="BJ84" s="754"/>
      <c r="BK84" s="755"/>
      <c r="BL84" s="288"/>
      <c r="BM84" s="153"/>
      <c r="BN84" s="153"/>
      <c r="BO84" s="154"/>
      <c r="BP84" s="741"/>
      <c r="BQ84" s="742"/>
      <c r="BR84" s="742"/>
      <c r="BS84" s="743"/>
      <c r="BT84" s="777"/>
      <c r="BU84" s="778"/>
      <c r="BV84" s="779"/>
      <c r="BW84" s="255"/>
      <c r="BX84" s="258"/>
    </row>
    <row r="85" spans="2:76" s="234" customFormat="1" ht="12.25" customHeight="1">
      <c r="B85" s="253"/>
      <c r="C85" s="259"/>
      <c r="D85" s="747"/>
      <c r="E85" s="748"/>
      <c r="F85" s="747"/>
      <c r="G85" s="748"/>
      <c r="H85" s="261"/>
      <c r="I85" s="261"/>
      <c r="J85" s="262"/>
      <c r="K85" s="262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7"/>
      <c r="W85" s="28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7"/>
      <c r="AI85" s="28"/>
      <c r="AJ85" s="26"/>
      <c r="AK85" s="26"/>
      <c r="AL85" s="26"/>
      <c r="AM85" s="26"/>
      <c r="AN85" s="26"/>
      <c r="AO85" s="26"/>
      <c r="AP85" s="26"/>
      <c r="AQ85" s="26"/>
      <c r="AR85" s="27"/>
      <c r="AS85" s="972"/>
      <c r="AT85" s="972"/>
      <c r="AU85" s="972"/>
      <c r="AV85" s="776"/>
      <c r="AW85" s="761"/>
      <c r="AX85" s="761"/>
      <c r="AY85" s="762"/>
      <c r="AZ85" s="776"/>
      <c r="BA85" s="761"/>
      <c r="BB85" s="761"/>
      <c r="BC85" s="762"/>
      <c r="BD85" s="741"/>
      <c r="BE85" s="742"/>
      <c r="BF85" s="742"/>
      <c r="BG85" s="743"/>
      <c r="BH85" s="753"/>
      <c r="BI85" s="754"/>
      <c r="BJ85" s="754"/>
      <c r="BK85" s="755"/>
      <c r="BL85" s="288"/>
      <c r="BM85" s="153"/>
      <c r="BN85" s="153"/>
      <c r="BO85" s="154"/>
      <c r="BP85" s="741"/>
      <c r="BQ85" s="742"/>
      <c r="BR85" s="742"/>
      <c r="BS85" s="743"/>
      <c r="BT85" s="777"/>
      <c r="BU85" s="778"/>
      <c r="BV85" s="779"/>
      <c r="BW85" s="255"/>
      <c r="BX85" s="258"/>
    </row>
    <row r="86" spans="2:76" s="234" customFormat="1" ht="12.25" customHeight="1">
      <c r="B86" s="253"/>
      <c r="C86" s="259"/>
      <c r="D86" s="747"/>
      <c r="E86" s="748"/>
      <c r="F86" s="747"/>
      <c r="G86" s="748"/>
      <c r="H86" s="261"/>
      <c r="I86" s="261"/>
      <c r="J86" s="262"/>
      <c r="K86" s="262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7"/>
      <c r="W86" s="28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7"/>
      <c r="AI86" s="28"/>
      <c r="AJ86" s="26"/>
      <c r="AK86" s="26"/>
      <c r="AL86" s="26"/>
      <c r="AM86" s="26"/>
      <c r="AN86" s="26"/>
      <c r="AO86" s="26"/>
      <c r="AP86" s="26"/>
      <c r="AQ86" s="26"/>
      <c r="AR86" s="27"/>
      <c r="AS86" s="972"/>
      <c r="AT86" s="972"/>
      <c r="AU86" s="972"/>
      <c r="AV86" s="776"/>
      <c r="AW86" s="761"/>
      <c r="AX86" s="761"/>
      <c r="AY86" s="762"/>
      <c r="AZ86" s="776"/>
      <c r="BA86" s="761"/>
      <c r="BB86" s="761"/>
      <c r="BC86" s="762"/>
      <c r="BD86" s="741"/>
      <c r="BE86" s="742"/>
      <c r="BF86" s="742"/>
      <c r="BG86" s="743"/>
      <c r="BH86" s="753"/>
      <c r="BI86" s="754"/>
      <c r="BJ86" s="754"/>
      <c r="BK86" s="755"/>
      <c r="BL86" s="288"/>
      <c r="BM86" s="153"/>
      <c r="BN86" s="153"/>
      <c r="BO86" s="154"/>
      <c r="BP86" s="741"/>
      <c r="BQ86" s="742"/>
      <c r="BR86" s="742"/>
      <c r="BS86" s="743"/>
      <c r="BT86" s="777"/>
      <c r="BU86" s="778"/>
      <c r="BV86" s="779"/>
      <c r="BW86" s="255"/>
      <c r="BX86" s="258"/>
    </row>
    <row r="87" spans="2:76" s="234" customFormat="1" ht="12.25" customHeight="1">
      <c r="B87" s="253"/>
      <c r="C87" s="259"/>
      <c r="D87" s="747"/>
      <c r="E87" s="748"/>
      <c r="F87" s="747"/>
      <c r="G87" s="748"/>
      <c r="H87" s="261"/>
      <c r="I87" s="261"/>
      <c r="J87" s="262"/>
      <c r="K87" s="262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7"/>
      <c r="W87" s="28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7"/>
      <c r="AI87" s="28"/>
      <c r="AJ87" s="26"/>
      <c r="AK87" s="26"/>
      <c r="AL87" s="26"/>
      <c r="AM87" s="26"/>
      <c r="AN87" s="26"/>
      <c r="AO87" s="26"/>
      <c r="AP87" s="26"/>
      <c r="AQ87" s="26"/>
      <c r="AR87" s="27"/>
      <c r="AS87" s="972"/>
      <c r="AT87" s="972"/>
      <c r="AU87" s="972"/>
      <c r="AV87" s="776"/>
      <c r="AW87" s="761"/>
      <c r="AX87" s="761"/>
      <c r="AY87" s="762"/>
      <c r="AZ87" s="776"/>
      <c r="BA87" s="761"/>
      <c r="BB87" s="761"/>
      <c r="BC87" s="762"/>
      <c r="BD87" s="741"/>
      <c r="BE87" s="742"/>
      <c r="BF87" s="742"/>
      <c r="BG87" s="743"/>
      <c r="BH87" s="753"/>
      <c r="BI87" s="754"/>
      <c r="BJ87" s="754"/>
      <c r="BK87" s="755"/>
      <c r="BL87" s="288"/>
      <c r="BM87" s="153"/>
      <c r="BN87" s="153"/>
      <c r="BO87" s="154"/>
      <c r="BP87" s="741"/>
      <c r="BQ87" s="742"/>
      <c r="BR87" s="742"/>
      <c r="BS87" s="743"/>
      <c r="BT87" s="777"/>
      <c r="BU87" s="778"/>
      <c r="BV87" s="779"/>
      <c r="BW87" s="255"/>
      <c r="BX87" s="258"/>
    </row>
    <row r="88" spans="2:76" s="234" customFormat="1" ht="12.25" customHeight="1">
      <c r="B88" s="253"/>
      <c r="C88" s="259"/>
      <c r="D88" s="747"/>
      <c r="E88" s="748"/>
      <c r="F88" s="747"/>
      <c r="G88" s="748"/>
      <c r="H88" s="261"/>
      <c r="I88" s="261"/>
      <c r="J88" s="262"/>
      <c r="K88" s="262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7"/>
      <c r="W88" s="28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7"/>
      <c r="AI88" s="28"/>
      <c r="AJ88" s="26"/>
      <c r="AK88" s="26"/>
      <c r="AL88" s="26"/>
      <c r="AM88" s="26"/>
      <c r="AN88" s="26"/>
      <c r="AO88" s="26"/>
      <c r="AP88" s="26"/>
      <c r="AQ88" s="26"/>
      <c r="AR88" s="27"/>
      <c r="AS88" s="972"/>
      <c r="AT88" s="972"/>
      <c r="AU88" s="972"/>
      <c r="AV88" s="776"/>
      <c r="AW88" s="761"/>
      <c r="AX88" s="761"/>
      <c r="AY88" s="762"/>
      <c r="AZ88" s="776"/>
      <c r="BA88" s="761"/>
      <c r="BB88" s="761"/>
      <c r="BC88" s="762"/>
      <c r="BD88" s="741"/>
      <c r="BE88" s="742"/>
      <c r="BF88" s="742"/>
      <c r="BG88" s="743"/>
      <c r="BH88" s="753"/>
      <c r="BI88" s="754"/>
      <c r="BJ88" s="754"/>
      <c r="BK88" s="755"/>
      <c r="BL88" s="288"/>
      <c r="BM88" s="153"/>
      <c r="BN88" s="153"/>
      <c r="BO88" s="154"/>
      <c r="BP88" s="741"/>
      <c r="BQ88" s="742"/>
      <c r="BR88" s="742"/>
      <c r="BS88" s="743"/>
      <c r="BT88" s="777"/>
      <c r="BU88" s="778"/>
      <c r="BV88" s="779"/>
      <c r="BW88" s="255"/>
      <c r="BX88" s="258"/>
    </row>
    <row r="89" spans="2:76" s="234" customFormat="1" ht="12.25" customHeight="1">
      <c r="B89" s="253"/>
      <c r="C89" s="259"/>
      <c r="D89" s="747"/>
      <c r="E89" s="748"/>
      <c r="F89" s="747"/>
      <c r="G89" s="748"/>
      <c r="H89" s="261"/>
      <c r="I89" s="261"/>
      <c r="J89" s="262"/>
      <c r="K89" s="262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7"/>
      <c r="W89" s="28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7"/>
      <c r="AI89" s="28"/>
      <c r="AJ89" s="26"/>
      <c r="AK89" s="26"/>
      <c r="AL89" s="26"/>
      <c r="AM89" s="26"/>
      <c r="AN89" s="26"/>
      <c r="AO89" s="26"/>
      <c r="AP89" s="26"/>
      <c r="AQ89" s="26"/>
      <c r="AR89" s="27"/>
      <c r="AS89" s="972"/>
      <c r="AT89" s="972"/>
      <c r="AU89" s="972"/>
      <c r="AV89" s="776"/>
      <c r="AW89" s="761"/>
      <c r="AX89" s="761"/>
      <c r="AY89" s="762"/>
      <c r="AZ89" s="776"/>
      <c r="BA89" s="761"/>
      <c r="BB89" s="761"/>
      <c r="BC89" s="762"/>
      <c r="BD89" s="741"/>
      <c r="BE89" s="742"/>
      <c r="BF89" s="742"/>
      <c r="BG89" s="743"/>
      <c r="BH89" s="753"/>
      <c r="BI89" s="754"/>
      <c r="BJ89" s="754"/>
      <c r="BK89" s="755"/>
      <c r="BL89" s="288"/>
      <c r="BM89" s="153"/>
      <c r="BN89" s="153"/>
      <c r="BO89" s="154"/>
      <c r="BP89" s="741"/>
      <c r="BQ89" s="742"/>
      <c r="BR89" s="742"/>
      <c r="BS89" s="743"/>
      <c r="BT89" s="777"/>
      <c r="BU89" s="778"/>
      <c r="BV89" s="779"/>
      <c r="BW89" s="255"/>
      <c r="BX89" s="258"/>
    </row>
    <row r="90" spans="2:76" s="234" customFormat="1" ht="12.25" customHeight="1">
      <c r="B90" s="253"/>
      <c r="C90" s="259"/>
      <c r="D90" s="747"/>
      <c r="E90" s="748"/>
      <c r="F90" s="747"/>
      <c r="G90" s="748"/>
      <c r="H90" s="261"/>
      <c r="I90" s="261"/>
      <c r="J90" s="262"/>
      <c r="K90" s="262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7"/>
      <c r="W90" s="28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7"/>
      <c r="AI90" s="28"/>
      <c r="AJ90" s="26"/>
      <c r="AK90" s="26"/>
      <c r="AL90" s="26"/>
      <c r="AM90" s="26"/>
      <c r="AN90" s="26"/>
      <c r="AO90" s="26"/>
      <c r="AP90" s="26"/>
      <c r="AQ90" s="26"/>
      <c r="AR90" s="27"/>
      <c r="AS90" s="972"/>
      <c r="AT90" s="972"/>
      <c r="AU90" s="972"/>
      <c r="AV90" s="776"/>
      <c r="AW90" s="761"/>
      <c r="AX90" s="761"/>
      <c r="AY90" s="762"/>
      <c r="AZ90" s="776"/>
      <c r="BA90" s="761"/>
      <c r="BB90" s="761"/>
      <c r="BC90" s="762"/>
      <c r="BD90" s="741"/>
      <c r="BE90" s="742"/>
      <c r="BF90" s="742"/>
      <c r="BG90" s="743"/>
      <c r="BH90" s="753"/>
      <c r="BI90" s="754"/>
      <c r="BJ90" s="754"/>
      <c r="BK90" s="755"/>
      <c r="BL90" s="288"/>
      <c r="BM90" s="153"/>
      <c r="BN90" s="153"/>
      <c r="BO90" s="154"/>
      <c r="BP90" s="741"/>
      <c r="BQ90" s="742"/>
      <c r="BR90" s="742"/>
      <c r="BS90" s="743"/>
      <c r="BT90" s="777"/>
      <c r="BU90" s="778"/>
      <c r="BV90" s="779"/>
      <c r="BW90" s="255"/>
      <c r="BX90" s="258"/>
    </row>
    <row r="91" spans="2:76" s="234" customFormat="1" ht="12.25" customHeight="1">
      <c r="B91" s="253"/>
      <c r="C91" s="259"/>
      <c r="D91" s="747"/>
      <c r="E91" s="748"/>
      <c r="F91" s="747"/>
      <c r="G91" s="748"/>
      <c r="H91" s="261"/>
      <c r="I91" s="261"/>
      <c r="J91" s="262"/>
      <c r="K91" s="262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7"/>
      <c r="W91" s="28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7"/>
      <c r="AI91" s="28"/>
      <c r="AJ91" s="26"/>
      <c r="AK91" s="26"/>
      <c r="AL91" s="26"/>
      <c r="AM91" s="26"/>
      <c r="AN91" s="26"/>
      <c r="AO91" s="26"/>
      <c r="AP91" s="26"/>
      <c r="AQ91" s="26"/>
      <c r="AR91" s="27"/>
      <c r="AS91" s="972"/>
      <c r="AT91" s="972"/>
      <c r="AU91" s="972"/>
      <c r="AV91" s="776"/>
      <c r="AW91" s="761"/>
      <c r="AX91" s="761"/>
      <c r="AY91" s="762"/>
      <c r="AZ91" s="776"/>
      <c r="BA91" s="761"/>
      <c r="BB91" s="761"/>
      <c r="BC91" s="762"/>
      <c r="BD91" s="741"/>
      <c r="BE91" s="742"/>
      <c r="BF91" s="742"/>
      <c r="BG91" s="743"/>
      <c r="BH91" s="753"/>
      <c r="BI91" s="754"/>
      <c r="BJ91" s="754"/>
      <c r="BK91" s="755"/>
      <c r="BL91" s="288"/>
      <c r="BM91" s="153"/>
      <c r="BN91" s="153"/>
      <c r="BO91" s="154"/>
      <c r="BP91" s="741"/>
      <c r="BQ91" s="742"/>
      <c r="BR91" s="742"/>
      <c r="BS91" s="743"/>
      <c r="BT91" s="777"/>
      <c r="BU91" s="778"/>
      <c r="BV91" s="779"/>
      <c r="BW91" s="255"/>
      <c r="BX91" s="258"/>
    </row>
    <row r="92" spans="2:76" s="234" customFormat="1" ht="12.25" customHeight="1">
      <c r="B92" s="253"/>
      <c r="C92" s="259"/>
      <c r="D92" s="747"/>
      <c r="E92" s="748"/>
      <c r="F92" s="747"/>
      <c r="G92" s="748"/>
      <c r="H92" s="261"/>
      <c r="I92" s="261"/>
      <c r="J92" s="262"/>
      <c r="K92" s="262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7"/>
      <c r="W92" s="28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7"/>
      <c r="AI92" s="28"/>
      <c r="AJ92" s="26"/>
      <c r="AK92" s="26"/>
      <c r="AL92" s="26"/>
      <c r="AM92" s="26"/>
      <c r="AN92" s="26"/>
      <c r="AO92" s="26"/>
      <c r="AP92" s="26"/>
      <c r="AQ92" s="26"/>
      <c r="AR92" s="27"/>
      <c r="AS92" s="972"/>
      <c r="AT92" s="972"/>
      <c r="AU92" s="972"/>
      <c r="AV92" s="776"/>
      <c r="AW92" s="761"/>
      <c r="AX92" s="761"/>
      <c r="AY92" s="762"/>
      <c r="AZ92" s="776"/>
      <c r="BA92" s="761"/>
      <c r="BB92" s="761"/>
      <c r="BC92" s="762"/>
      <c r="BD92" s="741"/>
      <c r="BE92" s="742"/>
      <c r="BF92" s="742"/>
      <c r="BG92" s="743"/>
      <c r="BH92" s="753"/>
      <c r="BI92" s="754"/>
      <c r="BJ92" s="754"/>
      <c r="BK92" s="755"/>
      <c r="BL92" s="288"/>
      <c r="BM92" s="153"/>
      <c r="BN92" s="153"/>
      <c r="BO92" s="154"/>
      <c r="BP92" s="741"/>
      <c r="BQ92" s="742"/>
      <c r="BR92" s="742"/>
      <c r="BS92" s="743"/>
      <c r="BT92" s="777"/>
      <c r="BU92" s="778"/>
      <c r="BV92" s="779"/>
      <c r="BW92" s="255"/>
      <c r="BX92" s="258"/>
    </row>
    <row r="93" spans="2:76" s="234" customFormat="1" ht="12.25" customHeight="1">
      <c r="B93" s="253"/>
      <c r="C93" s="259"/>
      <c r="D93" s="747"/>
      <c r="E93" s="748"/>
      <c r="F93" s="747"/>
      <c r="G93" s="748"/>
      <c r="H93" s="261"/>
      <c r="I93" s="261"/>
      <c r="J93" s="262"/>
      <c r="K93" s="262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7"/>
      <c r="W93" s="28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7"/>
      <c r="AI93" s="28"/>
      <c r="AJ93" s="26"/>
      <c r="AK93" s="26"/>
      <c r="AL93" s="26"/>
      <c r="AM93" s="26"/>
      <c r="AN93" s="26"/>
      <c r="AO93" s="26"/>
      <c r="AP93" s="26"/>
      <c r="AQ93" s="26"/>
      <c r="AR93" s="27"/>
      <c r="AS93" s="972"/>
      <c r="AT93" s="972"/>
      <c r="AU93" s="972"/>
      <c r="AV93" s="776"/>
      <c r="AW93" s="761"/>
      <c r="AX93" s="761"/>
      <c r="AY93" s="762"/>
      <c r="AZ93" s="776"/>
      <c r="BA93" s="761"/>
      <c r="BB93" s="761"/>
      <c r="BC93" s="762"/>
      <c r="BD93" s="741"/>
      <c r="BE93" s="742"/>
      <c r="BF93" s="742"/>
      <c r="BG93" s="743"/>
      <c r="BH93" s="753"/>
      <c r="BI93" s="754"/>
      <c r="BJ93" s="754"/>
      <c r="BK93" s="755"/>
      <c r="BL93" s="288"/>
      <c r="BM93" s="153"/>
      <c r="BN93" s="153"/>
      <c r="BO93" s="154"/>
      <c r="BP93" s="741"/>
      <c r="BQ93" s="742"/>
      <c r="BR93" s="742"/>
      <c r="BS93" s="743"/>
      <c r="BT93" s="777"/>
      <c r="BU93" s="778"/>
      <c r="BV93" s="779"/>
      <c r="BW93" s="255"/>
      <c r="BX93" s="258"/>
    </row>
    <row r="94" spans="2:76" s="234" customFormat="1" ht="12.25" customHeight="1">
      <c r="B94" s="253"/>
      <c r="C94" s="259"/>
      <c r="D94" s="747"/>
      <c r="E94" s="748"/>
      <c r="F94" s="747"/>
      <c r="G94" s="748"/>
      <c r="H94" s="261"/>
      <c r="I94" s="261"/>
      <c r="J94" s="262"/>
      <c r="K94" s="262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7"/>
      <c r="W94" s="28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7"/>
      <c r="AI94" s="28"/>
      <c r="AJ94" s="26"/>
      <c r="AK94" s="26"/>
      <c r="AL94" s="26"/>
      <c r="AM94" s="26"/>
      <c r="AN94" s="26"/>
      <c r="AO94" s="26"/>
      <c r="AP94" s="26"/>
      <c r="AQ94" s="26"/>
      <c r="AR94" s="27"/>
      <c r="AS94" s="972"/>
      <c r="AT94" s="972"/>
      <c r="AU94" s="972"/>
      <c r="AV94" s="776"/>
      <c r="AW94" s="761"/>
      <c r="AX94" s="761"/>
      <c r="AY94" s="762"/>
      <c r="AZ94" s="776"/>
      <c r="BA94" s="761"/>
      <c r="BB94" s="761"/>
      <c r="BC94" s="762"/>
      <c r="BD94" s="741"/>
      <c r="BE94" s="742"/>
      <c r="BF94" s="742"/>
      <c r="BG94" s="743"/>
      <c r="BH94" s="753"/>
      <c r="BI94" s="754"/>
      <c r="BJ94" s="754"/>
      <c r="BK94" s="755"/>
      <c r="BL94" s="288"/>
      <c r="BM94" s="153"/>
      <c r="BN94" s="153"/>
      <c r="BO94" s="154"/>
      <c r="BP94" s="741"/>
      <c r="BQ94" s="742"/>
      <c r="BR94" s="742"/>
      <c r="BS94" s="743"/>
      <c r="BT94" s="777"/>
      <c r="BU94" s="778"/>
      <c r="BV94" s="779"/>
      <c r="BW94" s="255"/>
      <c r="BX94" s="258"/>
    </row>
    <row r="95" spans="2:76" s="234" customFormat="1" ht="12.25" customHeight="1">
      <c r="B95" s="253"/>
      <c r="C95" s="259"/>
      <c r="D95" s="747"/>
      <c r="E95" s="748"/>
      <c r="F95" s="747"/>
      <c r="G95" s="748"/>
      <c r="H95" s="261"/>
      <c r="I95" s="261"/>
      <c r="J95" s="262"/>
      <c r="K95" s="262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7"/>
      <c r="W95" s="28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7"/>
      <c r="AI95" s="28"/>
      <c r="AJ95" s="26"/>
      <c r="AK95" s="26"/>
      <c r="AL95" s="26"/>
      <c r="AM95" s="26"/>
      <c r="AN95" s="26"/>
      <c r="AO95" s="26"/>
      <c r="AP95" s="26"/>
      <c r="AQ95" s="26"/>
      <c r="AR95" s="27"/>
      <c r="AS95" s="972"/>
      <c r="AT95" s="972"/>
      <c r="AU95" s="972"/>
      <c r="AV95" s="776"/>
      <c r="AW95" s="761"/>
      <c r="AX95" s="761"/>
      <c r="AY95" s="762"/>
      <c r="AZ95" s="776"/>
      <c r="BA95" s="761"/>
      <c r="BB95" s="761"/>
      <c r="BC95" s="762"/>
      <c r="BD95" s="741"/>
      <c r="BE95" s="742"/>
      <c r="BF95" s="742"/>
      <c r="BG95" s="743"/>
      <c r="BH95" s="753"/>
      <c r="BI95" s="754"/>
      <c r="BJ95" s="754"/>
      <c r="BK95" s="755"/>
      <c r="BL95" s="288"/>
      <c r="BM95" s="153"/>
      <c r="BN95" s="153"/>
      <c r="BO95" s="154"/>
      <c r="BP95" s="741"/>
      <c r="BQ95" s="742"/>
      <c r="BR95" s="742"/>
      <c r="BS95" s="743"/>
      <c r="BT95" s="777"/>
      <c r="BU95" s="778"/>
      <c r="BV95" s="779"/>
      <c r="BW95" s="255"/>
      <c r="BX95" s="258"/>
    </row>
    <row r="96" spans="2:76" s="234" customFormat="1" ht="12.25" customHeight="1">
      <c r="B96" s="253"/>
      <c r="C96" s="259"/>
      <c r="D96" s="747"/>
      <c r="E96" s="748"/>
      <c r="F96" s="747"/>
      <c r="G96" s="748"/>
      <c r="H96" s="261"/>
      <c r="I96" s="261"/>
      <c r="J96" s="262"/>
      <c r="K96" s="262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7"/>
      <c r="W96" s="28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7"/>
      <c r="AI96" s="28"/>
      <c r="AJ96" s="26"/>
      <c r="AK96" s="26"/>
      <c r="AL96" s="26"/>
      <c r="AM96" s="26"/>
      <c r="AN96" s="26"/>
      <c r="AO96" s="26"/>
      <c r="AP96" s="26"/>
      <c r="AQ96" s="26"/>
      <c r="AR96" s="27"/>
      <c r="AS96" s="972"/>
      <c r="AT96" s="972"/>
      <c r="AU96" s="972"/>
      <c r="AV96" s="776"/>
      <c r="AW96" s="761"/>
      <c r="AX96" s="761"/>
      <c r="AY96" s="762"/>
      <c r="AZ96" s="776"/>
      <c r="BA96" s="761"/>
      <c r="BB96" s="761"/>
      <c r="BC96" s="762"/>
      <c r="BD96" s="741"/>
      <c r="BE96" s="742"/>
      <c r="BF96" s="742"/>
      <c r="BG96" s="743"/>
      <c r="BH96" s="753"/>
      <c r="BI96" s="754"/>
      <c r="BJ96" s="754"/>
      <c r="BK96" s="755"/>
      <c r="BL96" s="288"/>
      <c r="BM96" s="153"/>
      <c r="BN96" s="153"/>
      <c r="BO96" s="154"/>
      <c r="BP96" s="741"/>
      <c r="BQ96" s="742"/>
      <c r="BR96" s="742"/>
      <c r="BS96" s="743"/>
      <c r="BT96" s="777"/>
      <c r="BU96" s="778"/>
      <c r="BV96" s="779"/>
      <c r="BW96" s="255"/>
      <c r="BX96" s="258"/>
    </row>
    <row r="97" spans="1:76" s="234" customFormat="1" ht="12.25" customHeight="1">
      <c r="B97" s="253"/>
      <c r="C97" s="259"/>
      <c r="D97" s="747"/>
      <c r="E97" s="748"/>
      <c r="F97" s="747"/>
      <c r="G97" s="748"/>
      <c r="H97" s="261"/>
      <c r="I97" s="261"/>
      <c r="J97" s="262"/>
      <c r="K97" s="262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7"/>
      <c r="W97" s="28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7"/>
      <c r="AI97" s="28"/>
      <c r="AJ97" s="26"/>
      <c r="AK97" s="26"/>
      <c r="AL97" s="26"/>
      <c r="AM97" s="26"/>
      <c r="AN97" s="26"/>
      <c r="AO97" s="26"/>
      <c r="AP97" s="26"/>
      <c r="AQ97" s="26"/>
      <c r="AR97" s="27"/>
      <c r="AS97" s="972"/>
      <c r="AT97" s="972"/>
      <c r="AU97" s="972"/>
      <c r="AV97" s="776"/>
      <c r="AW97" s="761"/>
      <c r="AX97" s="761"/>
      <c r="AY97" s="762"/>
      <c r="AZ97" s="776"/>
      <c r="BA97" s="761"/>
      <c r="BB97" s="761"/>
      <c r="BC97" s="762"/>
      <c r="BD97" s="741"/>
      <c r="BE97" s="742"/>
      <c r="BF97" s="742"/>
      <c r="BG97" s="743"/>
      <c r="BH97" s="753"/>
      <c r="BI97" s="754"/>
      <c r="BJ97" s="754"/>
      <c r="BK97" s="755"/>
      <c r="BL97" s="288"/>
      <c r="BM97" s="153"/>
      <c r="BN97" s="153"/>
      <c r="BO97" s="154"/>
      <c r="BP97" s="741"/>
      <c r="BQ97" s="742"/>
      <c r="BR97" s="742"/>
      <c r="BS97" s="743"/>
      <c r="BT97" s="777"/>
      <c r="BU97" s="778"/>
      <c r="BV97" s="779"/>
      <c r="BW97" s="255"/>
      <c r="BX97" s="258"/>
    </row>
    <row r="98" spans="1:76" s="234" customFormat="1" ht="12.25" customHeight="1">
      <c r="B98" s="253"/>
      <c r="C98" s="259"/>
      <c r="D98" s="747"/>
      <c r="E98" s="748"/>
      <c r="F98" s="747"/>
      <c r="G98" s="748"/>
      <c r="H98" s="261"/>
      <c r="I98" s="261"/>
      <c r="J98" s="262"/>
      <c r="K98" s="262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7"/>
      <c r="W98" s="28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7"/>
      <c r="AI98" s="28"/>
      <c r="AJ98" s="26"/>
      <c r="AK98" s="26"/>
      <c r="AL98" s="26"/>
      <c r="AM98" s="26"/>
      <c r="AN98" s="26"/>
      <c r="AO98" s="26"/>
      <c r="AP98" s="26"/>
      <c r="AQ98" s="26"/>
      <c r="AR98" s="27"/>
      <c r="AS98" s="972"/>
      <c r="AT98" s="972"/>
      <c r="AU98" s="972"/>
      <c r="AV98" s="776"/>
      <c r="AW98" s="761"/>
      <c r="AX98" s="761"/>
      <c r="AY98" s="762"/>
      <c r="AZ98" s="776"/>
      <c r="BA98" s="761"/>
      <c r="BB98" s="761"/>
      <c r="BC98" s="762"/>
      <c r="BD98" s="741"/>
      <c r="BE98" s="742"/>
      <c r="BF98" s="742"/>
      <c r="BG98" s="743"/>
      <c r="BH98" s="753"/>
      <c r="BI98" s="754"/>
      <c r="BJ98" s="754"/>
      <c r="BK98" s="755"/>
      <c r="BL98" s="288"/>
      <c r="BM98" s="153"/>
      <c r="BN98" s="153"/>
      <c r="BO98" s="154"/>
      <c r="BP98" s="741"/>
      <c r="BQ98" s="742"/>
      <c r="BR98" s="742"/>
      <c r="BS98" s="743"/>
      <c r="BT98" s="777"/>
      <c r="BU98" s="778"/>
      <c r="BV98" s="779"/>
      <c r="BW98" s="255"/>
      <c r="BX98" s="258"/>
    </row>
    <row r="99" spans="1:76" ht="12.25" customHeight="1" thickBot="1">
      <c r="A99" s="269"/>
      <c r="B99" s="270"/>
      <c r="C99" s="271"/>
      <c r="D99" s="271"/>
      <c r="E99" s="271"/>
      <c r="F99" s="271"/>
      <c r="G99" s="271"/>
      <c r="H99" s="27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  <c r="AN99" s="271"/>
      <c r="AO99" s="271"/>
      <c r="AP99" s="271"/>
      <c r="AQ99" s="271"/>
      <c r="AR99" s="271"/>
      <c r="AS99" s="271"/>
      <c r="AT99" s="271"/>
      <c r="AU99" s="271"/>
      <c r="AV99" s="271"/>
      <c r="AW99" s="271"/>
      <c r="AX99" s="271"/>
      <c r="AY99" s="271"/>
      <c r="AZ99" s="271"/>
      <c r="BA99" s="271"/>
      <c r="BB99" s="271"/>
      <c r="BC99" s="271"/>
      <c r="BD99" s="271"/>
      <c r="BE99" s="271"/>
      <c r="BF99" s="271"/>
      <c r="BG99" s="271"/>
      <c r="BH99" s="271"/>
      <c r="BI99" s="271"/>
      <c r="BJ99" s="271"/>
      <c r="BK99" s="271"/>
      <c r="BL99" s="271"/>
      <c r="BM99" s="271"/>
      <c r="BN99" s="271"/>
      <c r="BO99" s="271"/>
      <c r="BP99" s="271"/>
      <c r="BQ99" s="271"/>
      <c r="BR99" s="271"/>
      <c r="BS99" s="271"/>
      <c r="BT99" s="271"/>
      <c r="BU99" s="271"/>
      <c r="BV99" s="271"/>
      <c r="BW99" s="272"/>
      <c r="BX99" s="273"/>
    </row>
    <row r="100" spans="1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1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1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1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1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1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1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1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1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1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1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1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1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  <row r="135" spans="2:76"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6"/>
      <c r="X135" s="216"/>
      <c r="Y135" s="216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</row>
    <row r="136" spans="2:76">
      <c r="B136" s="214"/>
      <c r="C136" s="214"/>
      <c r="D136" s="214"/>
      <c r="E136" s="214"/>
      <c r="F136" s="214"/>
      <c r="G136" s="214"/>
      <c r="H136" s="214"/>
      <c r="I136" s="214"/>
      <c r="J136" s="214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6"/>
      <c r="X136" s="216"/>
      <c r="Y136" s="216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4"/>
      <c r="BB136" s="214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4"/>
      <c r="BS136" s="214"/>
      <c r="BT136" s="214"/>
      <c r="BU136" s="214"/>
      <c r="BV136" s="214"/>
      <c r="BW136" s="214"/>
      <c r="BX136" s="214"/>
    </row>
    <row r="137" spans="2:76">
      <c r="B137" s="214"/>
      <c r="C137" s="214"/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6"/>
      <c r="X137" s="216"/>
      <c r="Y137" s="216"/>
      <c r="Z137" s="214"/>
      <c r="AA137" s="214"/>
      <c r="AB137" s="214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4"/>
      <c r="BB137" s="214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4"/>
      <c r="BS137" s="214"/>
      <c r="BT137" s="214"/>
      <c r="BU137" s="214"/>
      <c r="BV137" s="214"/>
      <c r="BW137" s="214"/>
      <c r="BX137" s="214"/>
    </row>
    <row r="138" spans="2:76">
      <c r="B138" s="214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6"/>
      <c r="X138" s="216"/>
      <c r="Y138" s="216"/>
      <c r="Z138" s="214"/>
      <c r="AA138" s="214"/>
      <c r="AB138" s="21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4"/>
      <c r="BB138" s="214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4"/>
      <c r="BS138" s="214"/>
      <c r="BT138" s="214"/>
      <c r="BU138" s="214"/>
      <c r="BV138" s="214"/>
      <c r="BW138" s="214"/>
      <c r="BX138" s="214"/>
    </row>
  </sheetData>
  <mergeCells count="811">
    <mergeCell ref="BP30:BS30"/>
    <mergeCell ref="AV31:AY31"/>
    <mergeCell ref="AZ31:BC31"/>
    <mergeCell ref="BD31:BG31"/>
    <mergeCell ref="BH31:BK31"/>
    <mergeCell ref="BL31:BO31"/>
    <mergeCell ref="BP31:BS31"/>
    <mergeCell ref="BH24:BK24"/>
    <mergeCell ref="BL24:BO24"/>
    <mergeCell ref="BD24:BG24"/>
    <mergeCell ref="BD30:BG30"/>
    <mergeCell ref="AV24:AY24"/>
    <mergeCell ref="AZ24:BC24"/>
    <mergeCell ref="AV30:AY30"/>
    <mergeCell ref="AZ30:BC30"/>
    <mergeCell ref="BL51:BO51"/>
    <mergeCell ref="BL52:BO52"/>
    <mergeCell ref="BL37:BO37"/>
    <mergeCell ref="BL22:BO22"/>
    <mergeCell ref="BL43:BO43"/>
    <mergeCell ref="BL44:BO44"/>
    <mergeCell ref="BL45:BO45"/>
    <mergeCell ref="BH49:BK49"/>
    <mergeCell ref="BL49:BO49"/>
    <mergeCell ref="BH30:BK30"/>
    <mergeCell ref="BL30:BO30"/>
    <mergeCell ref="BT56:BV56"/>
    <mergeCell ref="D57:E57"/>
    <mergeCell ref="F57:G57"/>
    <mergeCell ref="AS57:AU57"/>
    <mergeCell ref="AV57:AY57"/>
    <mergeCell ref="AZ57:BC57"/>
    <mergeCell ref="BP57:BS57"/>
    <mergeCell ref="BT57:BV57"/>
    <mergeCell ref="BL57:BO57"/>
    <mergeCell ref="D56:E56"/>
    <mergeCell ref="F56:G56"/>
    <mergeCell ref="AS56:AU56"/>
    <mergeCell ref="AV56:AY56"/>
    <mergeCell ref="AZ56:BC56"/>
    <mergeCell ref="BP56:BS56"/>
    <mergeCell ref="BD57:BG57"/>
    <mergeCell ref="BD56:BG56"/>
    <mergeCell ref="BH56:BK56"/>
    <mergeCell ref="BH57:BK57"/>
    <mergeCell ref="BL56:BO56"/>
    <mergeCell ref="AI57:AR57"/>
    <mergeCell ref="AI56:AR56"/>
    <mergeCell ref="BT54:BV54"/>
    <mergeCell ref="D55:E55"/>
    <mergeCell ref="F55:G55"/>
    <mergeCell ref="AS55:AU55"/>
    <mergeCell ref="AV55:AY55"/>
    <mergeCell ref="AZ55:BC55"/>
    <mergeCell ref="BP55:BS55"/>
    <mergeCell ref="BT55:BV55"/>
    <mergeCell ref="BH54:BK54"/>
    <mergeCell ref="BH55:BK55"/>
    <mergeCell ref="D54:E54"/>
    <mergeCell ref="F54:G54"/>
    <mergeCell ref="AS54:AU54"/>
    <mergeCell ref="AV54:AY54"/>
    <mergeCell ref="AZ54:BC54"/>
    <mergeCell ref="BP54:BS54"/>
    <mergeCell ref="BD54:BG54"/>
    <mergeCell ref="BD55:BG55"/>
    <mergeCell ref="BL54:BO54"/>
    <mergeCell ref="BL55:BO55"/>
    <mergeCell ref="AI55:AR55"/>
    <mergeCell ref="BT52:BV52"/>
    <mergeCell ref="D53:E53"/>
    <mergeCell ref="F53:G53"/>
    <mergeCell ref="AS53:AU53"/>
    <mergeCell ref="AV53:AY53"/>
    <mergeCell ref="AZ53:BC53"/>
    <mergeCell ref="BP53:BS53"/>
    <mergeCell ref="BT53:BV53"/>
    <mergeCell ref="BH52:BK52"/>
    <mergeCell ref="BH53:BK53"/>
    <mergeCell ref="D52:E52"/>
    <mergeCell ref="F52:G52"/>
    <mergeCell ref="AS52:AU52"/>
    <mergeCell ref="AV52:AY52"/>
    <mergeCell ref="AZ52:BC52"/>
    <mergeCell ref="BP52:BS52"/>
    <mergeCell ref="BD53:BG53"/>
    <mergeCell ref="BD52:BG52"/>
    <mergeCell ref="BL53:BO53"/>
    <mergeCell ref="BT48:BV48"/>
    <mergeCell ref="D51:E51"/>
    <mergeCell ref="F51:G51"/>
    <mergeCell ref="AS51:AU51"/>
    <mergeCell ref="AV51:AY51"/>
    <mergeCell ref="AZ51:BC51"/>
    <mergeCell ref="BP51:BS51"/>
    <mergeCell ref="BT51:BV51"/>
    <mergeCell ref="BH48:BK48"/>
    <mergeCell ref="BH51:BK51"/>
    <mergeCell ref="D48:E48"/>
    <mergeCell ref="F48:G48"/>
    <mergeCell ref="AS48:AU48"/>
    <mergeCell ref="AV48:AY48"/>
    <mergeCell ref="AZ48:BC48"/>
    <mergeCell ref="BP48:BS48"/>
    <mergeCell ref="BD48:BG48"/>
    <mergeCell ref="BD51:BG51"/>
    <mergeCell ref="BL48:BO48"/>
    <mergeCell ref="AS49:AU49"/>
    <mergeCell ref="AS50:AU50"/>
    <mergeCell ref="AV49:AY49"/>
    <mergeCell ref="AV50:AY50"/>
    <mergeCell ref="BD49:BG49"/>
    <mergeCell ref="BT46:BV46"/>
    <mergeCell ref="D47:E47"/>
    <mergeCell ref="F47:G47"/>
    <mergeCell ref="AS47:AU47"/>
    <mergeCell ref="AV47:AY47"/>
    <mergeCell ref="AZ47:BC47"/>
    <mergeCell ref="BP47:BS47"/>
    <mergeCell ref="BT47:BV47"/>
    <mergeCell ref="BH46:BK46"/>
    <mergeCell ref="BH47:BK47"/>
    <mergeCell ref="D46:E46"/>
    <mergeCell ref="F46:G46"/>
    <mergeCell ref="AS46:AU46"/>
    <mergeCell ref="AV46:AY46"/>
    <mergeCell ref="AZ46:BC46"/>
    <mergeCell ref="BP46:BS46"/>
    <mergeCell ref="BD46:BG46"/>
    <mergeCell ref="BD47:BG47"/>
    <mergeCell ref="BL46:BO46"/>
    <mergeCell ref="BL47:BO47"/>
    <mergeCell ref="AI46:AR46"/>
    <mergeCell ref="AI47:AR47"/>
    <mergeCell ref="BT44:BV44"/>
    <mergeCell ref="D45:E45"/>
    <mergeCell ref="F45:G45"/>
    <mergeCell ref="AS45:AU45"/>
    <mergeCell ref="AV45:AY45"/>
    <mergeCell ref="AZ45:BC45"/>
    <mergeCell ref="BP45:BS45"/>
    <mergeCell ref="BT45:BV45"/>
    <mergeCell ref="BH44:BK44"/>
    <mergeCell ref="BH45:BK45"/>
    <mergeCell ref="D44:E44"/>
    <mergeCell ref="F44:G44"/>
    <mergeCell ref="AS44:AU44"/>
    <mergeCell ref="AV44:AY44"/>
    <mergeCell ref="AZ44:BC44"/>
    <mergeCell ref="BP44:BS44"/>
    <mergeCell ref="BD44:BG44"/>
    <mergeCell ref="BD45:BG45"/>
    <mergeCell ref="AI44:AR44"/>
    <mergeCell ref="AI45:AR45"/>
    <mergeCell ref="BT42:BV42"/>
    <mergeCell ref="D43:E43"/>
    <mergeCell ref="F43:G43"/>
    <mergeCell ref="AS43:AU43"/>
    <mergeCell ref="AV43:AY43"/>
    <mergeCell ref="AZ43:BC43"/>
    <mergeCell ref="BP43:BS43"/>
    <mergeCell ref="BT43:BV43"/>
    <mergeCell ref="BH42:BK42"/>
    <mergeCell ref="BH43:BK43"/>
    <mergeCell ref="D42:E42"/>
    <mergeCell ref="F42:G42"/>
    <mergeCell ref="AS42:AU42"/>
    <mergeCell ref="AV42:AY42"/>
    <mergeCell ref="AZ42:BC42"/>
    <mergeCell ref="BP42:BS42"/>
    <mergeCell ref="BL42:BO42"/>
    <mergeCell ref="BD42:BG42"/>
    <mergeCell ref="BD43:BG43"/>
    <mergeCell ref="AI42:AR42"/>
    <mergeCell ref="AI43:AR43"/>
    <mergeCell ref="BT40:BV40"/>
    <mergeCell ref="D41:E41"/>
    <mergeCell ref="F41:G41"/>
    <mergeCell ref="AS41:AU41"/>
    <mergeCell ref="AV41:AY41"/>
    <mergeCell ref="AZ41:BC41"/>
    <mergeCell ref="BP41:BS41"/>
    <mergeCell ref="BT41:BV41"/>
    <mergeCell ref="BH40:BK40"/>
    <mergeCell ref="BH41:BK41"/>
    <mergeCell ref="D40:E40"/>
    <mergeCell ref="F40:G40"/>
    <mergeCell ref="AS40:AU40"/>
    <mergeCell ref="AV40:AY40"/>
    <mergeCell ref="AZ40:BC40"/>
    <mergeCell ref="BP40:BS40"/>
    <mergeCell ref="BL40:BO40"/>
    <mergeCell ref="BL41:BO41"/>
    <mergeCell ref="BD40:BG40"/>
    <mergeCell ref="BD41:BG41"/>
    <mergeCell ref="AI41:AR41"/>
    <mergeCell ref="AI40:AR40"/>
    <mergeCell ref="D98:E98"/>
    <mergeCell ref="F98:G98"/>
    <mergeCell ref="AS98:AU98"/>
    <mergeCell ref="AV98:AY98"/>
    <mergeCell ref="AZ98:BC98"/>
    <mergeCell ref="BP98:BS98"/>
    <mergeCell ref="BT98:BV98"/>
    <mergeCell ref="BD98:BG98"/>
    <mergeCell ref="BH98:BK98"/>
    <mergeCell ref="BT38:BV38"/>
    <mergeCell ref="D39:E39"/>
    <mergeCell ref="F39:G39"/>
    <mergeCell ref="AS39:AU39"/>
    <mergeCell ref="AV39:AY39"/>
    <mergeCell ref="AZ39:BC39"/>
    <mergeCell ref="BP39:BS39"/>
    <mergeCell ref="BT39:BV39"/>
    <mergeCell ref="BH38:BK38"/>
    <mergeCell ref="BH39:BK39"/>
    <mergeCell ref="D38:E38"/>
    <mergeCell ref="F38:G38"/>
    <mergeCell ref="AS38:AU38"/>
    <mergeCell ref="AV38:AY38"/>
    <mergeCell ref="AZ38:BC38"/>
    <mergeCell ref="BP38:BS38"/>
    <mergeCell ref="BL38:BO38"/>
    <mergeCell ref="BL39:BO39"/>
    <mergeCell ref="BD39:BG39"/>
    <mergeCell ref="BD38:BG38"/>
    <mergeCell ref="AI38:AR38"/>
    <mergeCell ref="AI39:AR39"/>
    <mergeCell ref="BT36:BV36"/>
    <mergeCell ref="D37:E37"/>
    <mergeCell ref="F37:G37"/>
    <mergeCell ref="AS37:AU37"/>
    <mergeCell ref="AV37:AY37"/>
    <mergeCell ref="AZ37:BC37"/>
    <mergeCell ref="BP37:BS37"/>
    <mergeCell ref="BT37:BV37"/>
    <mergeCell ref="BH36:BK36"/>
    <mergeCell ref="BH37:BK37"/>
    <mergeCell ref="D36:E36"/>
    <mergeCell ref="F36:G36"/>
    <mergeCell ref="AS36:AU36"/>
    <mergeCell ref="AV36:AY36"/>
    <mergeCell ref="AZ36:BC36"/>
    <mergeCell ref="BP36:BS36"/>
    <mergeCell ref="BL36:BO36"/>
    <mergeCell ref="BD36:BG36"/>
    <mergeCell ref="BD37:BG37"/>
    <mergeCell ref="AI36:AR36"/>
    <mergeCell ref="AI37:AR37"/>
    <mergeCell ref="BT34:BV34"/>
    <mergeCell ref="D35:E35"/>
    <mergeCell ref="F35:G35"/>
    <mergeCell ref="AS35:AU35"/>
    <mergeCell ref="AV35:AY35"/>
    <mergeCell ref="AZ35:BC35"/>
    <mergeCell ref="BP35:BS35"/>
    <mergeCell ref="BT35:BV35"/>
    <mergeCell ref="BH34:BK34"/>
    <mergeCell ref="BH35:BK35"/>
    <mergeCell ref="D34:E34"/>
    <mergeCell ref="F34:G34"/>
    <mergeCell ref="AS34:AU34"/>
    <mergeCell ref="AV34:AY34"/>
    <mergeCell ref="AZ34:BC34"/>
    <mergeCell ref="BP34:BS34"/>
    <mergeCell ref="BL34:BO34"/>
    <mergeCell ref="BL35:BO35"/>
    <mergeCell ref="BD34:BG34"/>
    <mergeCell ref="BD35:BG35"/>
    <mergeCell ref="AI34:AR34"/>
    <mergeCell ref="AI35:AR35"/>
    <mergeCell ref="BT32:BV32"/>
    <mergeCell ref="D33:E33"/>
    <mergeCell ref="F33:G33"/>
    <mergeCell ref="AS33:AU33"/>
    <mergeCell ref="AV33:AY33"/>
    <mergeCell ref="AZ33:BC33"/>
    <mergeCell ref="BP33:BS33"/>
    <mergeCell ref="BT33:BV33"/>
    <mergeCell ref="BH32:BK32"/>
    <mergeCell ref="BH33:BK33"/>
    <mergeCell ref="D32:E32"/>
    <mergeCell ref="F32:G32"/>
    <mergeCell ref="AS32:AU32"/>
    <mergeCell ref="AV32:AY32"/>
    <mergeCell ref="AZ32:BC32"/>
    <mergeCell ref="BP32:BS32"/>
    <mergeCell ref="BL32:BO32"/>
    <mergeCell ref="BL33:BO33"/>
    <mergeCell ref="BD32:BG32"/>
    <mergeCell ref="BD33:BG33"/>
    <mergeCell ref="BT28:BV28"/>
    <mergeCell ref="D29:E29"/>
    <mergeCell ref="F29:G29"/>
    <mergeCell ref="AS29:AU29"/>
    <mergeCell ref="AV29:AY29"/>
    <mergeCell ref="AZ29:BC29"/>
    <mergeCell ref="BP29:BS29"/>
    <mergeCell ref="BT29:BV29"/>
    <mergeCell ref="BH28:BK28"/>
    <mergeCell ref="BH29:BK29"/>
    <mergeCell ref="D28:E28"/>
    <mergeCell ref="F28:G28"/>
    <mergeCell ref="AS28:AU28"/>
    <mergeCell ref="AV28:AY28"/>
    <mergeCell ref="AZ28:BC28"/>
    <mergeCell ref="BP28:BS28"/>
    <mergeCell ref="BL28:BO28"/>
    <mergeCell ref="BL29:BO29"/>
    <mergeCell ref="BD28:BG28"/>
    <mergeCell ref="BD29:BG29"/>
    <mergeCell ref="BT26:BV26"/>
    <mergeCell ref="D27:E27"/>
    <mergeCell ref="F27:G27"/>
    <mergeCell ref="AS27:AU27"/>
    <mergeCell ref="AV27:AY27"/>
    <mergeCell ref="AZ27:BC27"/>
    <mergeCell ref="BP27:BS27"/>
    <mergeCell ref="BT27:BV27"/>
    <mergeCell ref="BL27:BO27"/>
    <mergeCell ref="D26:E26"/>
    <mergeCell ref="F26:G26"/>
    <mergeCell ref="AS26:AU26"/>
    <mergeCell ref="AV26:AY26"/>
    <mergeCell ref="AZ26:BC26"/>
    <mergeCell ref="BP26:BS26"/>
    <mergeCell ref="BH26:BK26"/>
    <mergeCell ref="BH27:BK27"/>
    <mergeCell ref="BL26:BO26"/>
    <mergeCell ref="BD26:BG26"/>
    <mergeCell ref="BD27:BG27"/>
    <mergeCell ref="BT22:BV22"/>
    <mergeCell ref="D25:E25"/>
    <mergeCell ref="F25:G25"/>
    <mergeCell ref="AS25:AU25"/>
    <mergeCell ref="AV25:AY25"/>
    <mergeCell ref="AZ25:BC25"/>
    <mergeCell ref="BP25:BS25"/>
    <mergeCell ref="BT25:BV25"/>
    <mergeCell ref="D24:E24"/>
    <mergeCell ref="F24:G24"/>
    <mergeCell ref="D22:E22"/>
    <mergeCell ref="F22:G22"/>
    <mergeCell ref="AS22:AU22"/>
    <mergeCell ref="AV22:AY22"/>
    <mergeCell ref="AZ22:BC22"/>
    <mergeCell ref="BP22:BS22"/>
    <mergeCell ref="BD22:BG22"/>
    <mergeCell ref="BH22:BK22"/>
    <mergeCell ref="BH25:BK25"/>
    <mergeCell ref="BP24:BS24"/>
    <mergeCell ref="BL25:BO25"/>
    <mergeCell ref="BD25:BG25"/>
    <mergeCell ref="BT24:BV24"/>
    <mergeCell ref="AS24:AU24"/>
    <mergeCell ref="BL21:BO21"/>
    <mergeCell ref="BP21:BS21"/>
    <mergeCell ref="BT21:BV21"/>
    <mergeCell ref="BD21:BG21"/>
    <mergeCell ref="D21:E21"/>
    <mergeCell ref="F21:G21"/>
    <mergeCell ref="AI21:AR21"/>
    <mergeCell ref="AS21:AU21"/>
    <mergeCell ref="AV21:AY21"/>
    <mergeCell ref="AZ21:BC21"/>
    <mergeCell ref="BH21:BK21"/>
    <mergeCell ref="D20:E20"/>
    <mergeCell ref="F20:G20"/>
    <mergeCell ref="AS20:AU20"/>
    <mergeCell ref="AV20:AY20"/>
    <mergeCell ref="AZ20:BC20"/>
    <mergeCell ref="BH20:BK20"/>
    <mergeCell ref="BD20:BG20"/>
    <mergeCell ref="BT18:BV19"/>
    <mergeCell ref="AV19:AY19"/>
    <mergeCell ref="AZ19:BC19"/>
    <mergeCell ref="BH19:BK19"/>
    <mergeCell ref="BL19:BO19"/>
    <mergeCell ref="BP19:BS19"/>
    <mergeCell ref="BL20:BO20"/>
    <mergeCell ref="BP20:BS20"/>
    <mergeCell ref="BT20:BV20"/>
    <mergeCell ref="BD19:BG19"/>
    <mergeCell ref="AI20:AR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P49:BS49"/>
    <mergeCell ref="BT49:BV49"/>
    <mergeCell ref="BD50:BG50"/>
    <mergeCell ref="BH50:BK50"/>
    <mergeCell ref="BL50:BO50"/>
    <mergeCell ref="BP50:BS50"/>
    <mergeCell ref="BT50:BV50"/>
    <mergeCell ref="AZ49:BC49"/>
    <mergeCell ref="AZ50:BC50"/>
    <mergeCell ref="AI22:AR22"/>
    <mergeCell ref="AI24:AR24"/>
    <mergeCell ref="AI25:AR25"/>
    <mergeCell ref="AI26:AR26"/>
    <mergeCell ref="AI27:AR27"/>
    <mergeCell ref="AI28:AR28"/>
    <mergeCell ref="AI29:AR29"/>
    <mergeCell ref="AI32:AR32"/>
    <mergeCell ref="AI33:AR33"/>
    <mergeCell ref="AI30:AR30"/>
    <mergeCell ref="AI31:AR31"/>
    <mergeCell ref="AI48:AR48"/>
    <mergeCell ref="AI49:AR49"/>
    <mergeCell ref="AI50:AR50"/>
    <mergeCell ref="AI51:AR51"/>
    <mergeCell ref="AI52:AR52"/>
    <mergeCell ref="AI53:AR53"/>
    <mergeCell ref="AI54:AR54"/>
    <mergeCell ref="AS30:AU30"/>
    <mergeCell ref="AS31:AU31"/>
    <mergeCell ref="D97:E97"/>
    <mergeCell ref="F97:G97"/>
    <mergeCell ref="AS97:AU97"/>
    <mergeCell ref="AV97:AY97"/>
    <mergeCell ref="AZ97:BC97"/>
    <mergeCell ref="BD97:BG97"/>
    <mergeCell ref="BH97:BK97"/>
    <mergeCell ref="BP97:BS97"/>
    <mergeCell ref="BT97:BV97"/>
    <mergeCell ref="D96:E96"/>
    <mergeCell ref="F96:G96"/>
    <mergeCell ref="AS96:AU96"/>
    <mergeCell ref="AV96:AY96"/>
    <mergeCell ref="AZ96:BC96"/>
    <mergeCell ref="BD96:BG96"/>
    <mergeCell ref="BH96:BK96"/>
    <mergeCell ref="BP96:BS96"/>
    <mergeCell ref="BT96:BV96"/>
    <mergeCell ref="D94:E94"/>
    <mergeCell ref="F94:G94"/>
    <mergeCell ref="AS94:AU94"/>
    <mergeCell ref="AV94:AY94"/>
    <mergeCell ref="AZ94:BC94"/>
    <mergeCell ref="BD94:BG94"/>
    <mergeCell ref="BH94:BK94"/>
    <mergeCell ref="BP94:BS94"/>
    <mergeCell ref="BT94:BV94"/>
    <mergeCell ref="D95:E95"/>
    <mergeCell ref="F95:G95"/>
    <mergeCell ref="AS95:AU95"/>
    <mergeCell ref="AV95:AY95"/>
    <mergeCell ref="AZ95:BC95"/>
    <mergeCell ref="BD95:BG95"/>
    <mergeCell ref="BH95:BK95"/>
    <mergeCell ref="BP95:BS95"/>
    <mergeCell ref="BT95:BV95"/>
    <mergeCell ref="D92:E92"/>
    <mergeCell ref="F92:G92"/>
    <mergeCell ref="AS92:AU92"/>
    <mergeCell ref="AV92:AY92"/>
    <mergeCell ref="AZ92:BC92"/>
    <mergeCell ref="BD92:BG92"/>
    <mergeCell ref="BH92:BK92"/>
    <mergeCell ref="BP92:BS92"/>
    <mergeCell ref="BT92:BV92"/>
    <mergeCell ref="D93:E93"/>
    <mergeCell ref="F93:G93"/>
    <mergeCell ref="AS93:AU93"/>
    <mergeCell ref="AV93:AY93"/>
    <mergeCell ref="AZ93:BC93"/>
    <mergeCell ref="BD93:BG93"/>
    <mergeCell ref="BH93:BK93"/>
    <mergeCell ref="BP93:BS93"/>
    <mergeCell ref="BT93:BV93"/>
    <mergeCell ref="D86:E86"/>
    <mergeCell ref="F86:G86"/>
    <mergeCell ref="AS86:AU86"/>
    <mergeCell ref="AV86:AY86"/>
    <mergeCell ref="AZ86:BC86"/>
    <mergeCell ref="BD86:BG86"/>
    <mergeCell ref="BH86:BK86"/>
    <mergeCell ref="BP86:BS86"/>
    <mergeCell ref="BT86:BV86"/>
    <mergeCell ref="D87:E87"/>
    <mergeCell ref="F87:G87"/>
    <mergeCell ref="AS87:AU87"/>
    <mergeCell ref="AV87:AY87"/>
    <mergeCell ref="AZ87:BC87"/>
    <mergeCell ref="BD87:BG87"/>
    <mergeCell ref="BH87:BK87"/>
    <mergeCell ref="BP87:BS87"/>
    <mergeCell ref="BT87:BV87"/>
    <mergeCell ref="D88:E88"/>
    <mergeCell ref="F88:G88"/>
    <mergeCell ref="AS88:AU88"/>
    <mergeCell ref="AV88:AY88"/>
    <mergeCell ref="AZ88:BC88"/>
    <mergeCell ref="BD88:BG88"/>
    <mergeCell ref="BH88:BK88"/>
    <mergeCell ref="BP88:BS88"/>
    <mergeCell ref="BT88:BV88"/>
    <mergeCell ref="D89:E89"/>
    <mergeCell ref="F89:G89"/>
    <mergeCell ref="AS89:AU89"/>
    <mergeCell ref="AV89:AY89"/>
    <mergeCell ref="AZ89:BC89"/>
    <mergeCell ref="BD89:BG89"/>
    <mergeCell ref="BH89:BK89"/>
    <mergeCell ref="BP89:BS89"/>
    <mergeCell ref="BT89:BV89"/>
    <mergeCell ref="D90:E90"/>
    <mergeCell ref="F90:G90"/>
    <mergeCell ref="AS90:AU90"/>
    <mergeCell ref="AV90:AY90"/>
    <mergeCell ref="AZ90:BC90"/>
    <mergeCell ref="BD90:BG90"/>
    <mergeCell ref="BH90:BK90"/>
    <mergeCell ref="BP90:BS90"/>
    <mergeCell ref="BT90:BV90"/>
    <mergeCell ref="D91:E91"/>
    <mergeCell ref="F91:G91"/>
    <mergeCell ref="AS91:AU91"/>
    <mergeCell ref="AV91:AY91"/>
    <mergeCell ref="AZ91:BC91"/>
    <mergeCell ref="BD91:BG91"/>
    <mergeCell ref="BH91:BK91"/>
    <mergeCell ref="BP91:BS91"/>
    <mergeCell ref="BT91:BV91"/>
    <mergeCell ref="D81:E81"/>
    <mergeCell ref="F81:G81"/>
    <mergeCell ref="AS81:AU81"/>
    <mergeCell ref="AV81:AY81"/>
    <mergeCell ref="AZ81:BC81"/>
    <mergeCell ref="BD81:BG81"/>
    <mergeCell ref="BH81:BK81"/>
    <mergeCell ref="BP81:BS81"/>
    <mergeCell ref="BT81:BV81"/>
    <mergeCell ref="D82:E82"/>
    <mergeCell ref="F82:G82"/>
    <mergeCell ref="AS82:AU82"/>
    <mergeCell ref="AV82:AY82"/>
    <mergeCell ref="AZ82:BC82"/>
    <mergeCell ref="BD82:BG82"/>
    <mergeCell ref="BH82:BK82"/>
    <mergeCell ref="BP82:BS82"/>
    <mergeCell ref="BT82:BV82"/>
    <mergeCell ref="D83:E83"/>
    <mergeCell ref="F83:G83"/>
    <mergeCell ref="AS83:AU83"/>
    <mergeCell ref="AV83:AY83"/>
    <mergeCell ref="AZ83:BC83"/>
    <mergeCell ref="BD83:BG83"/>
    <mergeCell ref="BH83:BK83"/>
    <mergeCell ref="BP83:BS83"/>
    <mergeCell ref="BT83:BV83"/>
    <mergeCell ref="D84:E84"/>
    <mergeCell ref="F84:G84"/>
    <mergeCell ref="AS84:AU84"/>
    <mergeCell ref="AV84:AY84"/>
    <mergeCell ref="AZ84:BC84"/>
    <mergeCell ref="BD84:BG84"/>
    <mergeCell ref="BH84:BK84"/>
    <mergeCell ref="BP84:BS84"/>
    <mergeCell ref="BT84:BV84"/>
    <mergeCell ref="D85:E85"/>
    <mergeCell ref="F85:G85"/>
    <mergeCell ref="AS85:AU85"/>
    <mergeCell ref="AV85:AY85"/>
    <mergeCell ref="AZ85:BC85"/>
    <mergeCell ref="BD85:BG85"/>
    <mergeCell ref="BH85:BK85"/>
    <mergeCell ref="BP85:BS85"/>
    <mergeCell ref="BT85:BV85"/>
    <mergeCell ref="D75:E75"/>
    <mergeCell ref="F75:G75"/>
    <mergeCell ref="AS75:AU75"/>
    <mergeCell ref="AV75:AY75"/>
    <mergeCell ref="AZ75:BC75"/>
    <mergeCell ref="BD75:BG75"/>
    <mergeCell ref="BH75:BK75"/>
    <mergeCell ref="BP75:BS75"/>
    <mergeCell ref="BT75:BV75"/>
    <mergeCell ref="D76:E76"/>
    <mergeCell ref="F76:G76"/>
    <mergeCell ref="AS76:AU76"/>
    <mergeCell ref="AV76:AY76"/>
    <mergeCell ref="AZ76:BC76"/>
    <mergeCell ref="BD76:BG76"/>
    <mergeCell ref="BH76:BK76"/>
    <mergeCell ref="BP76:BS76"/>
    <mergeCell ref="BT76:BV76"/>
    <mergeCell ref="D77:E77"/>
    <mergeCell ref="F77:G77"/>
    <mergeCell ref="AS77:AU77"/>
    <mergeCell ref="AV77:AY77"/>
    <mergeCell ref="AZ77:BC77"/>
    <mergeCell ref="BD77:BG77"/>
    <mergeCell ref="BH77:BK77"/>
    <mergeCell ref="BP77:BS77"/>
    <mergeCell ref="BT77:BV77"/>
    <mergeCell ref="D78:E78"/>
    <mergeCell ref="F78:G78"/>
    <mergeCell ref="AS78:AU78"/>
    <mergeCell ref="AV78:AY78"/>
    <mergeCell ref="AZ78:BC78"/>
    <mergeCell ref="BD78:BG78"/>
    <mergeCell ref="BH78:BK78"/>
    <mergeCell ref="BP78:BS78"/>
    <mergeCell ref="BT78:BV78"/>
    <mergeCell ref="D79:E79"/>
    <mergeCell ref="F79:G79"/>
    <mergeCell ref="AS79:AU79"/>
    <mergeCell ref="AV79:AY79"/>
    <mergeCell ref="AZ79:BC79"/>
    <mergeCell ref="BD79:BG79"/>
    <mergeCell ref="BH79:BK79"/>
    <mergeCell ref="BP79:BS79"/>
    <mergeCell ref="BT79:BV79"/>
    <mergeCell ref="D80:E80"/>
    <mergeCell ref="F80:G80"/>
    <mergeCell ref="AS80:AU80"/>
    <mergeCell ref="AV80:AY80"/>
    <mergeCell ref="AZ80:BC80"/>
    <mergeCell ref="BD80:BG80"/>
    <mergeCell ref="BH80:BK80"/>
    <mergeCell ref="BP80:BS80"/>
    <mergeCell ref="BT80:BV80"/>
    <mergeCell ref="D69:E69"/>
    <mergeCell ref="F69:G69"/>
    <mergeCell ref="AS69:AU69"/>
    <mergeCell ref="AV69:AY69"/>
    <mergeCell ref="AZ69:BC69"/>
    <mergeCell ref="BD69:BG69"/>
    <mergeCell ref="BH69:BK69"/>
    <mergeCell ref="BP69:BS69"/>
    <mergeCell ref="BT69:BV69"/>
    <mergeCell ref="D70:E70"/>
    <mergeCell ref="F70:G70"/>
    <mergeCell ref="AS70:AU70"/>
    <mergeCell ref="AV70:AY70"/>
    <mergeCell ref="AZ70:BC70"/>
    <mergeCell ref="BD70:BG70"/>
    <mergeCell ref="BH70:BK70"/>
    <mergeCell ref="BP70:BS70"/>
    <mergeCell ref="BT70:BV70"/>
    <mergeCell ref="D71:E71"/>
    <mergeCell ref="F71:G71"/>
    <mergeCell ref="AS71:AU71"/>
    <mergeCell ref="AV71:AY71"/>
    <mergeCell ref="AZ71:BC71"/>
    <mergeCell ref="BD71:BG71"/>
    <mergeCell ref="BH71:BK71"/>
    <mergeCell ref="BP71:BS71"/>
    <mergeCell ref="BT71:BV71"/>
    <mergeCell ref="D72:E72"/>
    <mergeCell ref="F72:G72"/>
    <mergeCell ref="AS72:AU72"/>
    <mergeCell ref="AV72:AY72"/>
    <mergeCell ref="AZ72:BC72"/>
    <mergeCell ref="BD72:BG72"/>
    <mergeCell ref="BH72:BK72"/>
    <mergeCell ref="BP72:BS72"/>
    <mergeCell ref="BT72:BV72"/>
    <mergeCell ref="D73:E73"/>
    <mergeCell ref="F73:G73"/>
    <mergeCell ref="AS73:AU73"/>
    <mergeCell ref="AV73:AY73"/>
    <mergeCell ref="AZ73:BC73"/>
    <mergeCell ref="BD73:BG73"/>
    <mergeCell ref="BH73:BK73"/>
    <mergeCell ref="BP73:BS73"/>
    <mergeCell ref="BT73:BV73"/>
    <mergeCell ref="D74:E74"/>
    <mergeCell ref="F74:G74"/>
    <mergeCell ref="AS74:AU74"/>
    <mergeCell ref="AV74:AY74"/>
    <mergeCell ref="AZ74:BC74"/>
    <mergeCell ref="BD74:BG74"/>
    <mergeCell ref="BH74:BK74"/>
    <mergeCell ref="BP74:BS74"/>
    <mergeCell ref="BT74:BV74"/>
    <mergeCell ref="D63:E63"/>
    <mergeCell ref="F63:G63"/>
    <mergeCell ref="AS63:AU63"/>
    <mergeCell ref="AV63:AY63"/>
    <mergeCell ref="AZ63:BC63"/>
    <mergeCell ref="BD63:BG63"/>
    <mergeCell ref="BH63:BK63"/>
    <mergeCell ref="BP63:BS63"/>
    <mergeCell ref="BT63:BV63"/>
    <mergeCell ref="D64:E64"/>
    <mergeCell ref="F64:G64"/>
    <mergeCell ref="AS64:AU64"/>
    <mergeCell ref="AV64:AY64"/>
    <mergeCell ref="AZ64:BC64"/>
    <mergeCell ref="BD64:BG64"/>
    <mergeCell ref="BH64:BK64"/>
    <mergeCell ref="BP64:BS64"/>
    <mergeCell ref="BT64:BV64"/>
    <mergeCell ref="D65:E65"/>
    <mergeCell ref="F65:G65"/>
    <mergeCell ref="AS65:AU65"/>
    <mergeCell ref="AV65:AY65"/>
    <mergeCell ref="AZ65:BC65"/>
    <mergeCell ref="BD65:BG65"/>
    <mergeCell ref="BH65:BK65"/>
    <mergeCell ref="BP65:BS65"/>
    <mergeCell ref="BT65:BV65"/>
    <mergeCell ref="BP67:BS67"/>
    <mergeCell ref="BT67:BV67"/>
    <mergeCell ref="D66:E66"/>
    <mergeCell ref="F66:G66"/>
    <mergeCell ref="AS66:AU66"/>
    <mergeCell ref="AV66:AY66"/>
    <mergeCell ref="AZ66:BC66"/>
    <mergeCell ref="BD66:BG66"/>
    <mergeCell ref="BH66:BK66"/>
    <mergeCell ref="BP66:BS66"/>
    <mergeCell ref="BT66:BV66"/>
    <mergeCell ref="F58:G58"/>
    <mergeCell ref="AS58:AU58"/>
    <mergeCell ref="AV58:AY58"/>
    <mergeCell ref="AZ58:BC58"/>
    <mergeCell ref="BD58:BG58"/>
    <mergeCell ref="BH58:BK58"/>
    <mergeCell ref="BP58:BS58"/>
    <mergeCell ref="BT58:BV58"/>
    <mergeCell ref="D68:E68"/>
    <mergeCell ref="F68:G68"/>
    <mergeCell ref="AS68:AU68"/>
    <mergeCell ref="AV68:AY68"/>
    <mergeCell ref="AZ68:BC68"/>
    <mergeCell ref="BD68:BG68"/>
    <mergeCell ref="BH68:BK68"/>
    <mergeCell ref="BP68:BS68"/>
    <mergeCell ref="BT68:BV68"/>
    <mergeCell ref="D67:E67"/>
    <mergeCell ref="F67:G67"/>
    <mergeCell ref="AS67:AU67"/>
    <mergeCell ref="AV67:AY67"/>
    <mergeCell ref="AZ67:BC67"/>
    <mergeCell ref="BD67:BG67"/>
    <mergeCell ref="BH67:BK67"/>
    <mergeCell ref="BT60:BV60"/>
    <mergeCell ref="D59:E59"/>
    <mergeCell ref="F59:G59"/>
    <mergeCell ref="AS59:AU59"/>
    <mergeCell ref="AV59:AY59"/>
    <mergeCell ref="AZ59:BC59"/>
    <mergeCell ref="BD59:BG59"/>
    <mergeCell ref="BH59:BK59"/>
    <mergeCell ref="BP59:BS59"/>
    <mergeCell ref="BT59:BV59"/>
    <mergeCell ref="BT62:BV62"/>
    <mergeCell ref="D61:E61"/>
    <mergeCell ref="F61:G61"/>
    <mergeCell ref="AS61:AU61"/>
    <mergeCell ref="AV61:AY61"/>
    <mergeCell ref="AZ61:BC61"/>
    <mergeCell ref="BD61:BG61"/>
    <mergeCell ref="BH61:BK61"/>
    <mergeCell ref="BP61:BS61"/>
    <mergeCell ref="BT61:BV61"/>
    <mergeCell ref="AS23:AU23"/>
    <mergeCell ref="AI23:AR23"/>
    <mergeCell ref="AV23:AY23"/>
    <mergeCell ref="AZ23:BC23"/>
    <mergeCell ref="BD23:BG23"/>
    <mergeCell ref="BH23:BK23"/>
    <mergeCell ref="BP23:BS23"/>
    <mergeCell ref="D62:E62"/>
    <mergeCell ref="F62:G62"/>
    <mergeCell ref="AS62:AU62"/>
    <mergeCell ref="AV62:AY62"/>
    <mergeCell ref="AZ62:BC62"/>
    <mergeCell ref="BD62:BG62"/>
    <mergeCell ref="BH62:BK62"/>
    <mergeCell ref="BP62:BS62"/>
    <mergeCell ref="D60:E60"/>
    <mergeCell ref="F60:G60"/>
    <mergeCell ref="AS60:AU60"/>
    <mergeCell ref="AV60:AY60"/>
    <mergeCell ref="AZ60:BC60"/>
    <mergeCell ref="BD60:BG60"/>
    <mergeCell ref="BH60:BK60"/>
    <mergeCell ref="BP60:BS60"/>
    <mergeCell ref="D58:E58"/>
  </mergeCells>
  <phoneticPr fontId="1"/>
  <pageMargins left="0.70866141732283472" right="0.70866141732283472" top="0.74803149606299213" bottom="0.74803149606299213" header="0.31496062992125984" footer="0.31496062992125984"/>
  <pageSetup paperSize="9" scale="47" orientation="landscape" r:id="rId1"/>
  <headerFooter>
    <oddFooter>&amp;CTOYOTA MOTOR CORPORATION&amp;RVer 1.000J</oddFooter>
  </headerFooter>
  <rowBreaks count="1" manualBreakCount="1">
    <brk id="37" max="7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0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23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CONTRACT_INFO_PHYD_ABI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CONTRACT_INFO_PHYD_ABI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522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SUM(BP20:BS65)</f>
        <v>137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523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815" t="s">
        <v>579</v>
      </c>
      <c r="AJ20" s="816"/>
      <c r="AK20" s="816"/>
      <c r="AL20" s="816"/>
      <c r="AM20" s="816"/>
      <c r="AN20" s="816"/>
      <c r="AO20" s="816"/>
      <c r="AP20" s="816"/>
      <c r="AQ20" s="816"/>
      <c r="AR20" s="817"/>
      <c r="AS20" s="752" t="s">
        <v>18</v>
      </c>
      <c r="AT20" s="752"/>
      <c r="AU20" s="752"/>
      <c r="AV20" s="741">
        <f t="shared" ref="AV20" si="0">LEN(L20)+LEN(M20)+LEN(N20)+LEN(O20)+LEN(P20)+LEN(Q20)</f>
        <v>3</v>
      </c>
      <c r="AW20" s="742"/>
      <c r="AX20" s="742"/>
      <c r="AY20" s="743"/>
      <c r="AZ20" s="741">
        <v>17</v>
      </c>
      <c r="BA20" s="742"/>
      <c r="BB20" s="742"/>
      <c r="BC20" s="743"/>
      <c r="BD20" s="741">
        <f t="shared" ref="BD20" si="1">IF(AS20="String", AZ20, IF(AS20="Number",ROUNDUP(AZ20/2,0),0))</f>
        <v>17</v>
      </c>
      <c r="BE20" s="742"/>
      <c r="BF20" s="742"/>
      <c r="BG20" s="743"/>
      <c r="BH20" s="741">
        <f t="shared" ref="BH20" si="2">IF(AS20="Number",1,IF(AS20="List",3,IF(AS20="Map", 3, IF(AS20="Boolean",1,0))))</f>
        <v>0</v>
      </c>
      <c r="BI20" s="742"/>
      <c r="BJ20" s="742"/>
      <c r="BK20" s="743"/>
      <c r="BL20" s="144"/>
      <c r="BM20" s="145"/>
      <c r="BN20" s="145"/>
      <c r="BO20" s="146"/>
      <c r="BP20" s="741">
        <f t="shared" ref="BP20" si="3"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574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585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64" t="s">
        <v>584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52" t="s">
        <v>18</v>
      </c>
      <c r="AT21" s="752"/>
      <c r="AU21" s="752"/>
      <c r="AV21" s="741">
        <f t="shared" ref="AV21:AV24" si="4">LEN(L21)+LEN(M21)+LEN(N21)+LEN(O21)+LEN(P21)+LEN(Q21)</f>
        <v>9</v>
      </c>
      <c r="AW21" s="742"/>
      <c r="AX21" s="742"/>
      <c r="AY21" s="743"/>
      <c r="AZ21" s="741">
        <v>16</v>
      </c>
      <c r="BA21" s="742"/>
      <c r="BB21" s="742"/>
      <c r="BC21" s="743"/>
      <c r="BD21" s="741">
        <f t="shared" ref="BD21:BD24" si="5">IF(AS21="String", AZ21, IF(AS21="Number",ROUNDUP(AZ21/2,0),0))</f>
        <v>16</v>
      </c>
      <c r="BE21" s="742"/>
      <c r="BF21" s="742"/>
      <c r="BG21" s="743"/>
      <c r="BH21" s="741">
        <f t="shared" ref="BH21:BH24" si="6">IF(AS21="Number",1,IF(AS21="List",3,IF(AS21="Map", 3, IF(AS21="Boolean",1,0))))</f>
        <v>0</v>
      </c>
      <c r="BI21" s="742"/>
      <c r="BJ21" s="742"/>
      <c r="BK21" s="743"/>
      <c r="BL21" s="144"/>
      <c r="BM21" s="145"/>
      <c r="BN21" s="145"/>
      <c r="BO21" s="146"/>
      <c r="BP21" s="741">
        <f t="shared" ref="BP21:BP24" si="7">AV21+BD21+BH21</f>
        <v>25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81" customHeight="1">
      <c r="B22" s="253"/>
      <c r="C22" s="259"/>
      <c r="D22" s="280"/>
      <c r="E22" s="281"/>
      <c r="F22" s="280"/>
      <c r="G22" s="281"/>
      <c r="H22" s="261"/>
      <c r="I22" s="261"/>
      <c r="J22" s="262"/>
      <c r="K22" s="262"/>
      <c r="L22" s="26" t="s">
        <v>586</v>
      </c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6" t="s">
        <v>583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815" t="s">
        <v>802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42</v>
      </c>
      <c r="AT22" s="752"/>
      <c r="AU22" s="752"/>
      <c r="AV22" s="741">
        <f t="shared" ref="AV22" si="8">LEN(L22)+LEN(M22)+LEN(N22)+LEN(O22)+LEN(P22)+LEN(Q22)</f>
        <v>11</v>
      </c>
      <c r="AW22" s="742"/>
      <c r="AX22" s="742"/>
      <c r="AY22" s="743"/>
      <c r="AZ22" s="741">
        <v>16</v>
      </c>
      <c r="BA22" s="742"/>
      <c r="BB22" s="742"/>
      <c r="BC22" s="743"/>
      <c r="BD22" s="741">
        <f t="shared" ref="BD22" si="9">IF(AS22="String", AZ22, IF(AS22="Number",ROUNDUP(AZ22/2,0),0))</f>
        <v>8</v>
      </c>
      <c r="BE22" s="742"/>
      <c r="BF22" s="742"/>
      <c r="BG22" s="743"/>
      <c r="BH22" s="741">
        <f t="shared" ref="BH22" si="10">IF(AS22="Number",1,IF(AS22="List",3,IF(AS22="Map", 3, IF(AS22="Boolean",1,0))))</f>
        <v>1</v>
      </c>
      <c r="BI22" s="742"/>
      <c r="BJ22" s="742"/>
      <c r="BK22" s="743"/>
      <c r="BL22" s="144"/>
      <c r="BM22" s="145"/>
      <c r="BN22" s="145"/>
      <c r="BO22" s="146"/>
      <c r="BP22" s="741">
        <f t="shared" ref="BP22" si="11">AV22+BD22+BH22</f>
        <v>20</v>
      </c>
      <c r="BQ22" s="742"/>
      <c r="BR22" s="742"/>
      <c r="BS22" s="743"/>
      <c r="BT22" s="28"/>
      <c r="BU22" s="26"/>
      <c r="BV22" s="27"/>
      <c r="BW22" s="255"/>
      <c r="BX22" s="252"/>
    </row>
    <row r="23" spans="2:76" s="234" customFormat="1" ht="12" customHeight="1">
      <c r="B23" s="253"/>
      <c r="C23" s="259">
        <v>3</v>
      </c>
      <c r="D23" s="747"/>
      <c r="E23" s="748"/>
      <c r="F23" s="747"/>
      <c r="G23" s="748"/>
      <c r="H23" s="261"/>
      <c r="I23" s="261"/>
      <c r="J23" s="262"/>
      <c r="K23" s="262"/>
      <c r="L23" s="322" t="s">
        <v>575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322" t="s">
        <v>580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980" t="s">
        <v>578</v>
      </c>
      <c r="AJ23" s="981"/>
      <c r="AK23" s="981"/>
      <c r="AL23" s="981"/>
      <c r="AM23" s="981"/>
      <c r="AN23" s="981"/>
      <c r="AO23" s="981"/>
      <c r="AP23" s="981"/>
      <c r="AQ23" s="981"/>
      <c r="AR23" s="982"/>
      <c r="AS23" s="763" t="s">
        <v>576</v>
      </c>
      <c r="AT23" s="763"/>
      <c r="AU23" s="763"/>
      <c r="AV23" s="741">
        <f t="shared" si="4"/>
        <v>21</v>
      </c>
      <c r="AW23" s="742"/>
      <c r="AX23" s="742"/>
      <c r="AY23" s="743"/>
      <c r="AZ23" s="741">
        <v>16</v>
      </c>
      <c r="BA23" s="742"/>
      <c r="BB23" s="742"/>
      <c r="BC23" s="743"/>
      <c r="BD23" s="741">
        <f t="shared" si="5"/>
        <v>16</v>
      </c>
      <c r="BE23" s="742"/>
      <c r="BF23" s="742"/>
      <c r="BG23" s="743"/>
      <c r="BH23" s="741">
        <f t="shared" si="6"/>
        <v>0</v>
      </c>
      <c r="BI23" s="742"/>
      <c r="BJ23" s="742"/>
      <c r="BK23" s="743"/>
      <c r="BL23" s="144"/>
      <c r="BM23" s="145"/>
      <c r="BN23" s="145"/>
      <c r="BO23" s="146"/>
      <c r="BP23" s="741">
        <f t="shared" si="7"/>
        <v>37</v>
      </c>
      <c r="BQ23" s="742"/>
      <c r="BR23" s="742"/>
      <c r="BS23" s="743"/>
      <c r="BT23" s="977"/>
      <c r="BU23" s="978"/>
      <c r="BV23" s="979"/>
      <c r="BW23" s="255"/>
      <c r="BX23" s="252"/>
    </row>
    <row r="24" spans="2:76" s="234" customFormat="1" ht="67.5" customHeight="1">
      <c r="B24" s="253"/>
      <c r="C24" s="261">
        <v>4</v>
      </c>
      <c r="D24" s="747"/>
      <c r="E24" s="748"/>
      <c r="F24" s="747"/>
      <c r="G24" s="748"/>
      <c r="H24" s="261"/>
      <c r="I24" s="261"/>
      <c r="J24" s="262"/>
      <c r="K24" s="262"/>
      <c r="L24" s="322" t="s">
        <v>582</v>
      </c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322" t="s">
        <v>581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980" t="s">
        <v>577</v>
      </c>
      <c r="AJ24" s="981"/>
      <c r="AK24" s="981"/>
      <c r="AL24" s="981"/>
      <c r="AM24" s="981"/>
      <c r="AN24" s="981"/>
      <c r="AO24" s="981"/>
      <c r="AP24" s="981"/>
      <c r="AQ24" s="981"/>
      <c r="AR24" s="982"/>
      <c r="AS24" s="752" t="s">
        <v>576</v>
      </c>
      <c r="AT24" s="752"/>
      <c r="AU24" s="752"/>
      <c r="AV24" s="741">
        <f t="shared" si="4"/>
        <v>19</v>
      </c>
      <c r="AW24" s="742"/>
      <c r="AX24" s="742"/>
      <c r="AY24" s="743"/>
      <c r="AZ24" s="741">
        <v>16</v>
      </c>
      <c r="BA24" s="742"/>
      <c r="BB24" s="742"/>
      <c r="BC24" s="743"/>
      <c r="BD24" s="741">
        <f t="shared" si="5"/>
        <v>16</v>
      </c>
      <c r="BE24" s="742"/>
      <c r="BF24" s="742"/>
      <c r="BG24" s="743"/>
      <c r="BH24" s="741">
        <f t="shared" si="6"/>
        <v>0</v>
      </c>
      <c r="BI24" s="742"/>
      <c r="BJ24" s="742"/>
      <c r="BK24" s="743"/>
      <c r="BL24" s="144"/>
      <c r="BM24" s="145"/>
      <c r="BN24" s="145"/>
      <c r="BO24" s="146"/>
      <c r="BP24" s="741">
        <f t="shared" si="7"/>
        <v>35</v>
      </c>
      <c r="BQ24" s="742"/>
      <c r="BR24" s="742"/>
      <c r="BS24" s="743"/>
      <c r="BT24" s="977"/>
      <c r="BU24" s="978"/>
      <c r="BV24" s="979"/>
      <c r="BW24" s="255"/>
      <c r="BX24" s="252"/>
    </row>
    <row r="25" spans="2:76" s="234" customFormat="1" ht="27.75" customHeight="1">
      <c r="B25" s="253"/>
      <c r="C25" s="259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2"/>
      <c r="AT25" s="752"/>
      <c r="AU25" s="752"/>
      <c r="AV25" s="138"/>
      <c r="AW25" s="139"/>
      <c r="AX25" s="139"/>
      <c r="AY25" s="140"/>
      <c r="AZ25" s="144"/>
      <c r="BA25" s="145"/>
      <c r="BB25" s="145"/>
      <c r="BC25" s="146"/>
      <c r="BD25" s="138"/>
      <c r="BE25" s="139"/>
      <c r="BF25" s="139"/>
      <c r="BG25" s="140"/>
      <c r="BH25" s="144"/>
      <c r="BI25" s="145"/>
      <c r="BJ25" s="145"/>
      <c r="BK25" s="146"/>
      <c r="BL25" s="144"/>
      <c r="BM25" s="145"/>
      <c r="BN25" s="145"/>
      <c r="BO25" s="146"/>
      <c r="BP25" s="138"/>
      <c r="BQ25" s="139"/>
      <c r="BR25" s="139"/>
      <c r="BS25" s="140"/>
      <c r="BT25" s="974"/>
      <c r="BU25" s="975"/>
      <c r="BV25" s="976"/>
      <c r="BW25" s="255"/>
      <c r="BX25" s="252"/>
    </row>
    <row r="26" spans="2:76" s="234" customFormat="1" ht="22.5" customHeigh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4"/>
      <c r="AJ26" s="765"/>
      <c r="AK26" s="765"/>
      <c r="AL26" s="765"/>
      <c r="AM26" s="765"/>
      <c r="AN26" s="765"/>
      <c r="AO26" s="765"/>
      <c r="AP26" s="765"/>
      <c r="AQ26" s="765"/>
      <c r="AR26" s="76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22.5" customHeight="1">
      <c r="B27" s="253"/>
      <c r="C27" s="259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22.5" customHeigh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974"/>
      <c r="BU28" s="975"/>
      <c r="BV28" s="976"/>
      <c r="BW28" s="255"/>
      <c r="BX28" s="252"/>
    </row>
    <row r="29" spans="2:76" s="234" customFormat="1" ht="22.5" customHeight="1">
      <c r="B29" s="253"/>
      <c r="C29" s="259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22.5" customHeigh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752"/>
      <c r="AT65" s="752"/>
      <c r="AU65" s="75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44"/>
      <c r="BU65" s="745"/>
      <c r="BV65" s="746"/>
      <c r="BW65" s="255"/>
      <c r="BX65" s="252"/>
    </row>
    <row r="66" spans="1:76" ht="12" customHeight="1" thickBot="1">
      <c r="A66" s="269"/>
      <c r="B66" s="270"/>
      <c r="C66" s="271"/>
      <c r="D66" s="271"/>
      <c r="E66" s="271"/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  <c r="AN66" s="271"/>
      <c r="AO66" s="271"/>
      <c r="AP66" s="271"/>
      <c r="AQ66" s="271"/>
      <c r="AR66" s="271"/>
      <c r="AS66" s="271"/>
      <c r="AT66" s="271"/>
      <c r="AU66" s="271"/>
      <c r="AV66" s="271"/>
      <c r="AW66" s="271"/>
      <c r="AX66" s="271"/>
      <c r="AY66" s="271"/>
      <c r="AZ66" s="271"/>
      <c r="BA66" s="271"/>
      <c r="BB66" s="271"/>
      <c r="BC66" s="271"/>
      <c r="BD66" s="271"/>
      <c r="BE66" s="271"/>
      <c r="BF66" s="271"/>
      <c r="BG66" s="271"/>
      <c r="BH66" s="271"/>
      <c r="BI66" s="271"/>
      <c r="BJ66" s="271"/>
      <c r="BK66" s="271"/>
      <c r="BL66" s="271"/>
      <c r="BM66" s="271"/>
      <c r="BN66" s="271"/>
      <c r="BO66" s="271"/>
      <c r="BP66" s="271"/>
      <c r="BQ66" s="271"/>
      <c r="BR66" s="271"/>
      <c r="BS66" s="271"/>
      <c r="BT66" s="271"/>
      <c r="BU66" s="271"/>
      <c r="BV66" s="271"/>
      <c r="BW66" s="272"/>
      <c r="BX66" s="273"/>
    </row>
    <row r="67" spans="1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1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1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1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</sheetData>
  <mergeCells count="530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BT21:BV21"/>
    <mergeCell ref="D20:E20"/>
    <mergeCell ref="F20:G20"/>
    <mergeCell ref="AS20:AU20"/>
    <mergeCell ref="AI20:AR20"/>
    <mergeCell ref="AV20:AY20"/>
    <mergeCell ref="AZ20:BC20"/>
    <mergeCell ref="BD20:BG20"/>
    <mergeCell ref="BH20:BK20"/>
    <mergeCell ref="BP20:BS20"/>
    <mergeCell ref="AV21:AY21"/>
    <mergeCell ref="BH21:BK21"/>
    <mergeCell ref="BT23:BV23"/>
    <mergeCell ref="D24:E24"/>
    <mergeCell ref="F24:G24"/>
    <mergeCell ref="AI24:AR24"/>
    <mergeCell ref="AS24:AU24"/>
    <mergeCell ref="D23:E23"/>
    <mergeCell ref="F23:G23"/>
    <mergeCell ref="AI23:AR23"/>
    <mergeCell ref="AS23:AU23"/>
    <mergeCell ref="BH23:BK23"/>
    <mergeCell ref="D26:E26"/>
    <mergeCell ref="F26:G26"/>
    <mergeCell ref="AI26:AR26"/>
    <mergeCell ref="AS26:AU26"/>
    <mergeCell ref="AV26:AY26"/>
    <mergeCell ref="BT24:BV24"/>
    <mergeCell ref="D25:E25"/>
    <mergeCell ref="F25:G25"/>
    <mergeCell ref="AI25:AR25"/>
    <mergeCell ref="AS25:AU25"/>
    <mergeCell ref="AZ26:BC26"/>
    <mergeCell ref="BD26:BG26"/>
    <mergeCell ref="BH26:BK26"/>
    <mergeCell ref="BL26:BO26"/>
    <mergeCell ref="BP26:BS26"/>
    <mergeCell ref="BT26:BV26"/>
    <mergeCell ref="BT25:BV25"/>
    <mergeCell ref="D28:E28"/>
    <mergeCell ref="F28:G28"/>
    <mergeCell ref="AI28:AR28"/>
    <mergeCell ref="AS28:AU28"/>
    <mergeCell ref="AV28:AY28"/>
    <mergeCell ref="D27:E27"/>
    <mergeCell ref="F27:G27"/>
    <mergeCell ref="AI27:AR27"/>
    <mergeCell ref="AS27:AU27"/>
    <mergeCell ref="AV27:AY27"/>
    <mergeCell ref="AZ28:BC28"/>
    <mergeCell ref="BD28:BG28"/>
    <mergeCell ref="BH28:BK28"/>
    <mergeCell ref="BL28:BO28"/>
    <mergeCell ref="BP28:BS28"/>
    <mergeCell ref="BT28:BV28"/>
    <mergeCell ref="BD27:BG27"/>
    <mergeCell ref="BH27:BK27"/>
    <mergeCell ref="BL27:BO27"/>
    <mergeCell ref="BP27:BS27"/>
    <mergeCell ref="BT27:BV27"/>
    <mergeCell ref="AZ27:BC27"/>
    <mergeCell ref="D30:E30"/>
    <mergeCell ref="F30:G30"/>
    <mergeCell ref="AI30:AR30"/>
    <mergeCell ref="AS30:AU30"/>
    <mergeCell ref="AV30:AY30"/>
    <mergeCell ref="D29:E29"/>
    <mergeCell ref="F29:G29"/>
    <mergeCell ref="AI29:AR29"/>
    <mergeCell ref="AS29:AU29"/>
    <mergeCell ref="AV29:AY29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AZ29:BC29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D56:E56"/>
    <mergeCell ref="F56:G56"/>
    <mergeCell ref="AI56:AR56"/>
    <mergeCell ref="AS56:AU56"/>
    <mergeCell ref="AV56:AY56"/>
    <mergeCell ref="D55:E55"/>
    <mergeCell ref="F55:G55"/>
    <mergeCell ref="AI55:AR55"/>
    <mergeCell ref="AS55:AU55"/>
    <mergeCell ref="AV55:AY55"/>
    <mergeCell ref="AZ56:BC56"/>
    <mergeCell ref="BD56:BG56"/>
    <mergeCell ref="BH56:BK56"/>
    <mergeCell ref="BL56:BO56"/>
    <mergeCell ref="BP56:BS56"/>
    <mergeCell ref="BT56:BV56"/>
    <mergeCell ref="BD55:BG55"/>
    <mergeCell ref="BH55:BK55"/>
    <mergeCell ref="BL55:BO55"/>
    <mergeCell ref="BP55:BS55"/>
    <mergeCell ref="BT55:BV55"/>
    <mergeCell ref="AZ55:BC55"/>
    <mergeCell ref="D58:E58"/>
    <mergeCell ref="F58:G58"/>
    <mergeCell ref="AI58:AR58"/>
    <mergeCell ref="AS58:AU58"/>
    <mergeCell ref="AV58:AY58"/>
    <mergeCell ref="D57:E57"/>
    <mergeCell ref="F57:G57"/>
    <mergeCell ref="AI57:AR57"/>
    <mergeCell ref="AS57:AU57"/>
    <mergeCell ref="AV57:AY57"/>
    <mergeCell ref="AZ58:BC58"/>
    <mergeCell ref="BD58:BG58"/>
    <mergeCell ref="BH58:BK58"/>
    <mergeCell ref="BL58:BO58"/>
    <mergeCell ref="BP58:BS58"/>
    <mergeCell ref="BT58:BV58"/>
    <mergeCell ref="BD57:BG57"/>
    <mergeCell ref="BH57:BK57"/>
    <mergeCell ref="BL57:BO57"/>
    <mergeCell ref="BP57:BS57"/>
    <mergeCell ref="BT57:BV57"/>
    <mergeCell ref="AZ57:BC57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AZ59:BC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AZ63:BC63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S22:AU22"/>
    <mergeCell ref="AI22:AR22"/>
    <mergeCell ref="BD65:BG65"/>
    <mergeCell ref="BH65:BK65"/>
    <mergeCell ref="BL65:BO65"/>
    <mergeCell ref="BP65:BS65"/>
    <mergeCell ref="BT65:BV65"/>
    <mergeCell ref="D65:E65"/>
    <mergeCell ref="F65:G65"/>
    <mergeCell ref="AI65:AR65"/>
    <mergeCell ref="AS65:AU65"/>
    <mergeCell ref="AV65:AY65"/>
    <mergeCell ref="AZ65:BC65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BH22:BK22"/>
    <mergeCell ref="BH24:BK24"/>
    <mergeCell ref="BP21:BS21"/>
    <mergeCell ref="BP22:BS22"/>
    <mergeCell ref="BP23:BS23"/>
    <mergeCell ref="BP24:BS24"/>
    <mergeCell ref="BD24:BG24"/>
    <mergeCell ref="AV22:AY22"/>
    <mergeCell ref="AV23:AY23"/>
    <mergeCell ref="AV24:AY24"/>
    <mergeCell ref="AZ22:BC22"/>
    <mergeCell ref="AZ21:BC21"/>
    <mergeCell ref="AZ23:BC23"/>
    <mergeCell ref="AZ24:BC24"/>
    <mergeCell ref="BD23:BG23"/>
    <mergeCell ref="BD22:BG22"/>
    <mergeCell ref="BD21:BG21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CUSTOMER_VEHICLE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CUSTOMER_VEHICLE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258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SUM(BP20:BS76)</f>
        <v>131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129" t="s">
        <v>193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166" t="s">
        <v>193</v>
      </c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30"/>
      <c r="AI20" s="767" t="s">
        <v>193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994" t="s">
        <v>18</v>
      </c>
      <c r="AT20" s="994"/>
      <c r="AU20" s="994"/>
      <c r="AV20" s="940">
        <f t="shared" ref="AV20:AV26" si="0">LEN(L20)+LEN(M20)+LEN(N20)+LEN(O20)+LEN(P20)+LEN(Q20)</f>
        <v>4</v>
      </c>
      <c r="AW20" s="941"/>
      <c r="AX20" s="941"/>
      <c r="AY20" s="942"/>
      <c r="AZ20" s="988">
        <v>16</v>
      </c>
      <c r="BA20" s="989"/>
      <c r="BB20" s="989"/>
      <c r="BC20" s="990"/>
      <c r="BD20" s="741">
        <f t="shared" ref="BD20:BD26" si="1">IF(AS20="String", AZ20, IF(AS20="Number",ROUNDUP(AZ20/2,0),0))</f>
        <v>16</v>
      </c>
      <c r="BE20" s="742"/>
      <c r="BF20" s="742"/>
      <c r="BG20" s="743"/>
      <c r="BH20" s="753">
        <f t="shared" ref="BH20:BH26" si="2">IF(AS20="Number",1,IF(AS20="List",3,IF(AS20="Map", 3, IF(AS20="Boolean",1,0))))</f>
        <v>0</v>
      </c>
      <c r="BI20" s="754"/>
      <c r="BJ20" s="754"/>
      <c r="BK20" s="755"/>
      <c r="BL20" s="943"/>
      <c r="BM20" s="944"/>
      <c r="BN20" s="944"/>
      <c r="BO20" s="945"/>
      <c r="BP20" s="741">
        <f t="shared" ref="BP20:BP26" si="3">AV20+BD20+BH20</f>
        <v>20</v>
      </c>
      <c r="BQ20" s="742"/>
      <c r="BR20" s="742"/>
      <c r="BS20" s="743"/>
      <c r="BT20" s="991"/>
      <c r="BU20" s="992"/>
      <c r="BV20" s="993"/>
      <c r="BW20" s="255"/>
      <c r="BX20" s="252"/>
    </row>
    <row r="21" spans="2:76" s="234" customFormat="1" ht="12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167" t="s">
        <v>245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194</v>
      </c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8"/>
      <c r="AI21" s="767" t="s">
        <v>194</v>
      </c>
      <c r="AJ21" s="768"/>
      <c r="AK21" s="768"/>
      <c r="AL21" s="768"/>
      <c r="AM21" s="768"/>
      <c r="AN21" s="768"/>
      <c r="AO21" s="768"/>
      <c r="AP21" s="768"/>
      <c r="AQ21" s="768"/>
      <c r="AR21" s="769"/>
      <c r="AS21" s="994" t="s">
        <v>18</v>
      </c>
      <c r="AT21" s="994"/>
      <c r="AU21" s="994"/>
      <c r="AV21" s="940">
        <f t="shared" si="0"/>
        <v>9</v>
      </c>
      <c r="AW21" s="941"/>
      <c r="AX21" s="941"/>
      <c r="AY21" s="942"/>
      <c r="AZ21" s="988">
        <v>8</v>
      </c>
      <c r="BA21" s="989"/>
      <c r="BB21" s="989"/>
      <c r="BC21" s="990"/>
      <c r="BD21" s="741">
        <f t="shared" si="1"/>
        <v>8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943"/>
      <c r="BM21" s="944"/>
      <c r="BN21" s="944"/>
      <c r="BO21" s="945"/>
      <c r="BP21" s="741">
        <f t="shared" si="3"/>
        <v>17</v>
      </c>
      <c r="BQ21" s="742"/>
      <c r="BR21" s="742"/>
      <c r="BS21" s="743"/>
      <c r="BT21" s="995"/>
      <c r="BU21" s="996"/>
      <c r="BV21" s="997"/>
      <c r="BW21" s="255"/>
      <c r="BX21" s="252"/>
    </row>
    <row r="22" spans="2:76" s="234" customFormat="1" ht="12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22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21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815" t="s">
        <v>240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18</v>
      </c>
      <c r="AT22" s="752"/>
      <c r="AU22" s="752"/>
      <c r="AV22" s="741">
        <f t="shared" si="0"/>
        <v>3</v>
      </c>
      <c r="AW22" s="742"/>
      <c r="AX22" s="742"/>
      <c r="AY22" s="743"/>
      <c r="AZ22" s="753">
        <v>17</v>
      </c>
      <c r="BA22" s="754"/>
      <c r="BB22" s="754"/>
      <c r="BC22" s="755"/>
      <c r="BD22" s="741">
        <f t="shared" si="1"/>
        <v>17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12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195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8" t="s">
        <v>262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815" t="s">
        <v>262</v>
      </c>
      <c r="AJ23" s="816"/>
      <c r="AK23" s="816"/>
      <c r="AL23" s="816"/>
      <c r="AM23" s="816"/>
      <c r="AN23" s="816"/>
      <c r="AO23" s="816"/>
      <c r="AP23" s="816"/>
      <c r="AQ23" s="816"/>
      <c r="AR23" s="817"/>
      <c r="AS23" s="752" t="s">
        <v>18</v>
      </c>
      <c r="AT23" s="752"/>
      <c r="AU23" s="752"/>
      <c r="AV23" s="741">
        <f t="shared" si="0"/>
        <v>13</v>
      </c>
      <c r="AW23" s="742"/>
      <c r="AX23" s="742"/>
      <c r="AY23" s="743"/>
      <c r="AZ23" s="756">
        <v>16</v>
      </c>
      <c r="BA23" s="757"/>
      <c r="BB23" s="757"/>
      <c r="BC23" s="758"/>
      <c r="BD23" s="741">
        <f t="shared" si="1"/>
        <v>16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29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2.5" customHeigh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242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241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939" t="s">
        <v>209</v>
      </c>
      <c r="AJ24" s="986"/>
      <c r="AK24" s="986"/>
      <c r="AL24" s="986"/>
      <c r="AM24" s="986"/>
      <c r="AN24" s="986"/>
      <c r="AO24" s="986"/>
      <c r="AP24" s="986"/>
      <c r="AQ24" s="986"/>
      <c r="AR24" s="987"/>
      <c r="AS24" s="973" t="s">
        <v>44</v>
      </c>
      <c r="AT24" s="973"/>
      <c r="AU24" s="973"/>
      <c r="AV24" s="741">
        <f t="shared" si="0"/>
        <v>17</v>
      </c>
      <c r="AW24" s="742"/>
      <c r="AX24" s="742"/>
      <c r="AY24" s="743"/>
      <c r="AZ24" s="756">
        <v>1</v>
      </c>
      <c r="BA24" s="757"/>
      <c r="BB24" s="757"/>
      <c r="BC24" s="758"/>
      <c r="BD24" s="741">
        <f t="shared" si="1"/>
        <v>0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18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79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213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 t="s">
        <v>214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999" t="s">
        <v>1176</v>
      </c>
      <c r="AJ25" s="1000"/>
      <c r="AK25" s="1000"/>
      <c r="AL25" s="1000"/>
      <c r="AM25" s="1000"/>
      <c r="AN25" s="1000"/>
      <c r="AO25" s="1000"/>
      <c r="AP25" s="1000"/>
      <c r="AQ25" s="1000"/>
      <c r="AR25" s="1001"/>
      <c r="AS25" s="973" t="s">
        <v>42</v>
      </c>
      <c r="AT25" s="973"/>
      <c r="AU25" s="973"/>
      <c r="AV25" s="741">
        <f t="shared" si="0"/>
        <v>13</v>
      </c>
      <c r="AW25" s="742"/>
      <c r="AX25" s="742"/>
      <c r="AY25" s="743"/>
      <c r="AZ25" s="756">
        <v>1</v>
      </c>
      <c r="BA25" s="757"/>
      <c r="BB25" s="757"/>
      <c r="BC25" s="758"/>
      <c r="BD25" s="741">
        <f t="shared" si="1"/>
        <v>1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15</v>
      </c>
      <c r="BQ25" s="742"/>
      <c r="BR25" s="742"/>
      <c r="BS25" s="743"/>
      <c r="BT25" s="773"/>
      <c r="BU25" s="774"/>
      <c r="BV25" s="775"/>
      <c r="BW25" s="255"/>
      <c r="BX25" s="252"/>
    </row>
    <row r="26" spans="2:76" s="234" customFormat="1" ht="49.5" customHeight="1">
      <c r="B26" s="253"/>
      <c r="C26" s="441">
        <v>7</v>
      </c>
      <c r="D26" s="842"/>
      <c r="E26" s="844"/>
      <c r="F26" s="842"/>
      <c r="G26" s="844"/>
      <c r="H26" s="441"/>
      <c r="I26" s="441"/>
      <c r="J26" s="456"/>
      <c r="K26" s="456"/>
      <c r="L26" s="446" t="s">
        <v>1254</v>
      </c>
      <c r="M26" s="446"/>
      <c r="N26" s="446"/>
      <c r="O26" s="446"/>
      <c r="P26" s="446"/>
      <c r="Q26" s="446"/>
      <c r="R26" s="446"/>
      <c r="S26" s="446"/>
      <c r="T26" s="446"/>
      <c r="U26" s="446"/>
      <c r="V26" s="447"/>
      <c r="W26" s="446" t="s">
        <v>1254</v>
      </c>
      <c r="X26" s="446"/>
      <c r="Y26" s="446"/>
      <c r="Z26" s="446"/>
      <c r="AA26" s="446"/>
      <c r="AB26" s="446"/>
      <c r="AC26" s="446"/>
      <c r="AD26" s="446"/>
      <c r="AE26" s="446"/>
      <c r="AF26" s="446"/>
      <c r="AG26" s="446"/>
      <c r="AH26" s="447"/>
      <c r="AI26" s="873" t="s">
        <v>1257</v>
      </c>
      <c r="AJ26" s="915"/>
      <c r="AK26" s="915"/>
      <c r="AL26" s="915"/>
      <c r="AM26" s="915"/>
      <c r="AN26" s="915"/>
      <c r="AO26" s="915"/>
      <c r="AP26" s="915"/>
      <c r="AQ26" s="915"/>
      <c r="AR26" s="916"/>
      <c r="AS26" s="998" t="s">
        <v>1256</v>
      </c>
      <c r="AT26" s="998"/>
      <c r="AU26" s="998"/>
      <c r="AV26" s="842">
        <f t="shared" si="0"/>
        <v>11</v>
      </c>
      <c r="AW26" s="843"/>
      <c r="AX26" s="843"/>
      <c r="AY26" s="844"/>
      <c r="AZ26" s="845">
        <v>0</v>
      </c>
      <c r="BA26" s="846"/>
      <c r="BB26" s="846"/>
      <c r="BC26" s="847"/>
      <c r="BD26" s="842">
        <f t="shared" si="1"/>
        <v>0</v>
      </c>
      <c r="BE26" s="843"/>
      <c r="BF26" s="843"/>
      <c r="BG26" s="844"/>
      <c r="BH26" s="848">
        <f t="shared" si="2"/>
        <v>1</v>
      </c>
      <c r="BI26" s="849"/>
      <c r="BJ26" s="849"/>
      <c r="BK26" s="850"/>
      <c r="BL26" s="848"/>
      <c r="BM26" s="849"/>
      <c r="BN26" s="849"/>
      <c r="BO26" s="850"/>
      <c r="BP26" s="842">
        <f t="shared" si="3"/>
        <v>12</v>
      </c>
      <c r="BQ26" s="843"/>
      <c r="BR26" s="843"/>
      <c r="BS26" s="844"/>
      <c r="BT26" s="865"/>
      <c r="BU26" s="866"/>
      <c r="BV26" s="867"/>
      <c r="BW26" s="255"/>
      <c r="BX26" s="252"/>
    </row>
    <row r="27" spans="2:76" s="234" customFormat="1" ht="12" customHeigh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939"/>
      <c r="AJ27" s="986"/>
      <c r="AK27" s="986"/>
      <c r="AL27" s="986"/>
      <c r="AM27" s="986"/>
      <c r="AN27" s="986"/>
      <c r="AO27" s="986"/>
      <c r="AP27" s="986"/>
      <c r="AQ27" s="986"/>
      <c r="AR27" s="987"/>
      <c r="AS27" s="973"/>
      <c r="AT27" s="973"/>
      <c r="AU27" s="973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12" customHeigh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15"/>
      <c r="AJ28" s="816"/>
      <c r="AK28" s="816"/>
      <c r="AL28" s="816"/>
      <c r="AM28" s="816"/>
      <c r="AN28" s="816"/>
      <c r="AO28" s="816"/>
      <c r="AP28" s="816"/>
      <c r="AQ28" s="816"/>
      <c r="AR28" s="817"/>
      <c r="AS28" s="776"/>
      <c r="AT28" s="761"/>
      <c r="AU28" s="76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41"/>
      <c r="BI28" s="742"/>
      <c r="BJ28" s="742"/>
      <c r="BK28" s="743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12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15"/>
      <c r="AJ29" s="816"/>
      <c r="AK29" s="816"/>
      <c r="AL29" s="816"/>
      <c r="AM29" s="816"/>
      <c r="AN29" s="816"/>
      <c r="AO29" s="816"/>
      <c r="AP29" s="816"/>
      <c r="AQ29" s="816"/>
      <c r="AR29" s="817"/>
      <c r="AS29" s="776"/>
      <c r="AT29" s="761"/>
      <c r="AU29" s="762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41"/>
      <c r="BI29" s="742"/>
      <c r="BJ29" s="742"/>
      <c r="BK29" s="743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12" customHeigh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815"/>
      <c r="AJ30" s="816"/>
      <c r="AK30" s="816"/>
      <c r="AL30" s="816"/>
      <c r="AM30" s="816"/>
      <c r="AN30" s="816"/>
      <c r="AO30" s="816"/>
      <c r="AP30" s="816"/>
      <c r="AQ30" s="816"/>
      <c r="AR30" s="817"/>
      <c r="AS30" s="776"/>
      <c r="AT30" s="761"/>
      <c r="AU30" s="76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41"/>
      <c r="BI30" s="742"/>
      <c r="BJ30" s="742"/>
      <c r="BK30" s="743"/>
      <c r="BL30" s="741"/>
      <c r="BM30" s="742"/>
      <c r="BN30" s="742"/>
      <c r="BO30" s="743"/>
      <c r="BP30" s="741"/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 ht="12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815"/>
      <c r="AJ31" s="816"/>
      <c r="AK31" s="816"/>
      <c r="AL31" s="816"/>
      <c r="AM31" s="816"/>
      <c r="AN31" s="816"/>
      <c r="AO31" s="816"/>
      <c r="AP31" s="816"/>
      <c r="AQ31" s="816"/>
      <c r="AR31" s="817"/>
      <c r="AS31" s="776"/>
      <c r="AT31" s="761"/>
      <c r="AU31" s="76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41"/>
      <c r="BI31" s="742"/>
      <c r="BJ31" s="742"/>
      <c r="BK31" s="743"/>
      <c r="BL31" s="141"/>
      <c r="BM31" s="142"/>
      <c r="BN31" s="142"/>
      <c r="BO31" s="1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12" customHeigh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76"/>
      <c r="AT32" s="761"/>
      <c r="AU32" s="762"/>
      <c r="AV32" s="741"/>
      <c r="AW32" s="742"/>
      <c r="AX32" s="742"/>
      <c r="AY32" s="743"/>
      <c r="AZ32" s="759"/>
      <c r="BA32" s="760"/>
      <c r="BB32" s="760"/>
      <c r="BC32" s="818"/>
      <c r="BD32" s="741"/>
      <c r="BE32" s="742"/>
      <c r="BF32" s="742"/>
      <c r="BG32" s="743"/>
      <c r="BH32" s="741"/>
      <c r="BI32" s="742"/>
      <c r="BJ32" s="742"/>
      <c r="BK32" s="743"/>
      <c r="BL32" s="138"/>
      <c r="BM32" s="139"/>
      <c r="BN32" s="139"/>
      <c r="BO32" s="140"/>
      <c r="BP32" s="741"/>
      <c r="BQ32" s="742"/>
      <c r="BR32" s="742"/>
      <c r="BS32" s="743"/>
      <c r="BT32" s="770"/>
      <c r="BU32" s="771"/>
      <c r="BV32" s="772"/>
      <c r="BW32" s="255"/>
      <c r="BX32" s="252"/>
    </row>
    <row r="33" spans="2:76" s="234" customFormat="1" ht="12" customHeigh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76"/>
      <c r="AT33" s="761"/>
      <c r="AU33" s="762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41"/>
      <c r="BI33" s="742"/>
      <c r="BJ33" s="742"/>
      <c r="BK33" s="743"/>
      <c r="BL33" s="138"/>
      <c r="BM33" s="139"/>
      <c r="BN33" s="139"/>
      <c r="BO33" s="140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76"/>
      <c r="AT34" s="761"/>
      <c r="AU34" s="76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41"/>
      <c r="BI34" s="742"/>
      <c r="BJ34" s="742"/>
      <c r="BK34" s="743"/>
      <c r="BL34" s="138"/>
      <c r="BM34" s="139"/>
      <c r="BN34" s="139"/>
      <c r="BO34" s="140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44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44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138"/>
      <c r="BM38" s="139"/>
      <c r="BN38" s="139"/>
      <c r="BO38" s="140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939"/>
      <c r="AJ39" s="986"/>
      <c r="AK39" s="986"/>
      <c r="AL39" s="986"/>
      <c r="AM39" s="986"/>
      <c r="AN39" s="986"/>
      <c r="AO39" s="986"/>
      <c r="AP39" s="986"/>
      <c r="AQ39" s="986"/>
      <c r="AR39" s="987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44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9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41"/>
      <c r="BI49" s="742"/>
      <c r="BJ49" s="742"/>
      <c r="BK49" s="743"/>
      <c r="BL49" s="138"/>
      <c r="BM49" s="139"/>
      <c r="BN49" s="139"/>
      <c r="BO49" s="140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939"/>
      <c r="AJ50" s="986"/>
      <c r="AK50" s="986"/>
      <c r="AL50" s="986"/>
      <c r="AM50" s="986"/>
      <c r="AN50" s="986"/>
      <c r="AO50" s="986"/>
      <c r="AP50" s="986"/>
      <c r="AQ50" s="986"/>
      <c r="AR50" s="987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44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9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41"/>
      <c r="BI60" s="742"/>
      <c r="BJ60" s="742"/>
      <c r="BK60" s="743"/>
      <c r="BL60" s="138"/>
      <c r="BM60" s="139"/>
      <c r="BN60" s="139"/>
      <c r="BO60" s="140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44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9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138"/>
      <c r="BM61" s="139"/>
      <c r="BN61" s="139"/>
      <c r="BO61" s="140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939"/>
      <c r="AJ62" s="986"/>
      <c r="AK62" s="986"/>
      <c r="AL62" s="986"/>
      <c r="AM62" s="986"/>
      <c r="AN62" s="986"/>
      <c r="AO62" s="986"/>
      <c r="AP62" s="986"/>
      <c r="AQ62" s="986"/>
      <c r="AR62" s="987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41"/>
      <c r="BM68" s="142"/>
      <c r="BN68" s="142"/>
      <c r="BO68" s="1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9"/>
      <c r="BA69" s="760"/>
      <c r="BB69" s="760"/>
      <c r="BC69" s="81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3"/>
      <c r="BU70" s="774"/>
      <c r="BV70" s="775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9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44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41"/>
      <c r="BA74" s="742"/>
      <c r="BB74" s="742"/>
      <c r="BC74" s="743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0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ht="12.25" customHeight="1" thickBot="1">
      <c r="A77" s="269"/>
      <c r="B77" s="270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1"/>
      <c r="BD77" s="271"/>
      <c r="BE77" s="271"/>
      <c r="BF77" s="271"/>
      <c r="BG77" s="271"/>
      <c r="BH77" s="271"/>
      <c r="BI77" s="271"/>
      <c r="BJ77" s="271"/>
      <c r="BK77" s="271"/>
      <c r="BL77" s="271"/>
      <c r="BM77" s="271"/>
      <c r="BN77" s="271"/>
      <c r="BO77" s="271"/>
      <c r="BP77" s="271"/>
      <c r="BQ77" s="271"/>
      <c r="BR77" s="271"/>
      <c r="BS77" s="271"/>
      <c r="BT77" s="271"/>
      <c r="BU77" s="271"/>
      <c r="BV77" s="271"/>
      <c r="BW77" s="272"/>
      <c r="BX77" s="273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33">
    <mergeCell ref="BD76:BG76"/>
    <mergeCell ref="BH76:BK76"/>
    <mergeCell ref="BP76:BS76"/>
    <mergeCell ref="BT76:BV76"/>
    <mergeCell ref="D76:E76"/>
    <mergeCell ref="F76:G76"/>
    <mergeCell ref="AI76:AR76"/>
    <mergeCell ref="AS76:AU76"/>
    <mergeCell ref="AV76:AY76"/>
    <mergeCell ref="AZ76:BC76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BT75:BV75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BT72:BV72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D68:BG68"/>
    <mergeCell ref="BH68:BK68"/>
    <mergeCell ref="BP68:BS68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AS68:AU68"/>
    <mergeCell ref="AV68:AY68"/>
    <mergeCell ref="AZ68:BC68"/>
    <mergeCell ref="BD69:BG69"/>
    <mergeCell ref="BH69:BK69"/>
    <mergeCell ref="BP69:BS69"/>
    <mergeCell ref="BT69:BV69"/>
    <mergeCell ref="BP65:BS65"/>
    <mergeCell ref="BT65:BV65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P62:BS62"/>
    <mergeCell ref="BT62:BV62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L63:BO63"/>
    <mergeCell ref="BP63:BS63"/>
    <mergeCell ref="BT63:BV63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L62:BO62"/>
    <mergeCell ref="BP64:BS64"/>
    <mergeCell ref="BT64:BV64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L64:BO64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2:BS52"/>
    <mergeCell ref="BT52:BV52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3:BS53"/>
    <mergeCell ref="BT53:BV53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T54:BV54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BT55:BV55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8:BV58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P59:BS59"/>
    <mergeCell ref="BT59:BV59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60:BV60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P61:BS61"/>
    <mergeCell ref="BT61:BV61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P60:BS60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41:BS41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2:BS42"/>
    <mergeCell ref="BT42:BV42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P43:BS43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7:BV47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P48:BS48"/>
    <mergeCell ref="BT48:BV48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9:BV49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P49:BS49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T31:BV31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P32:BS32"/>
    <mergeCell ref="BT32:BV32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P31:BS31"/>
    <mergeCell ref="BT33:BV33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P34:BS34"/>
    <mergeCell ref="BT34:BV34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P33:BS33"/>
    <mergeCell ref="BT35:BV35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P36:BS36"/>
    <mergeCell ref="BT36:BV36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P35:BS35"/>
    <mergeCell ref="BT37:BV37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P38:BS38"/>
    <mergeCell ref="BT38:BV38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P37:BS37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DECODE_INFO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DECODE_INFO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538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SUM(BP20:BS76)</f>
        <v>84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125" t="s">
        <v>22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220" t="s">
        <v>22</v>
      </c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30"/>
      <c r="AI20" s="220" t="s">
        <v>22</v>
      </c>
      <c r="AJ20" s="125"/>
      <c r="AK20" s="125"/>
      <c r="AL20" s="125"/>
      <c r="AM20" s="125"/>
      <c r="AN20" s="125"/>
      <c r="AO20" s="125"/>
      <c r="AP20" s="125"/>
      <c r="AQ20" s="125"/>
      <c r="AR20" s="126"/>
      <c r="AS20" s="752" t="s">
        <v>393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6">
        <v>17</v>
      </c>
      <c r="BA20" s="757"/>
      <c r="BB20" s="757"/>
      <c r="BC20" s="758"/>
      <c r="BD20" s="741">
        <f>IF(AS20="String", AZ20, IF(AS20="Number",ROUNDUP(AZ20/2,0),0))</f>
        <v>17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3.2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129" t="s">
        <v>395</v>
      </c>
      <c r="M21" s="129"/>
      <c r="N21" s="129"/>
      <c r="O21" s="129"/>
      <c r="P21" s="129"/>
      <c r="Q21" s="129"/>
      <c r="R21" s="129"/>
      <c r="S21" s="129"/>
      <c r="T21" s="129"/>
      <c r="U21" s="129"/>
      <c r="V21" s="130"/>
      <c r="W21" s="129" t="s">
        <v>319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749" t="s">
        <v>715</v>
      </c>
      <c r="AJ21" s="813"/>
      <c r="AK21" s="813"/>
      <c r="AL21" s="813"/>
      <c r="AM21" s="813"/>
      <c r="AN21" s="813"/>
      <c r="AO21" s="813"/>
      <c r="AP21" s="813"/>
      <c r="AQ21" s="813"/>
      <c r="AR21" s="814"/>
      <c r="AS21" s="752" t="s">
        <v>42</v>
      </c>
      <c r="AT21" s="752"/>
      <c r="AU21" s="752"/>
      <c r="AV21" s="741">
        <f>LEN(L21)+LEN(M21)+LEN(N21)+LEN(O21)+LEN(P21)+LEN(Q21)</f>
        <v>23</v>
      </c>
      <c r="AW21" s="742"/>
      <c r="AX21" s="742"/>
      <c r="AY21" s="743"/>
      <c r="AZ21" s="756">
        <v>3</v>
      </c>
      <c r="BA21" s="757"/>
      <c r="BB21" s="757"/>
      <c r="BC21" s="758"/>
      <c r="BD21" s="741">
        <f>IF(AS21="String", AZ21, IF(AS21="Number",ROUNDUP(AZ21/2,0),0))</f>
        <v>2</v>
      </c>
      <c r="BE21" s="742"/>
      <c r="BF21" s="742"/>
      <c r="BG21" s="743"/>
      <c r="BH21" s="753">
        <f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SUM(AV21:BK21)+BL21*SUM(BP22:BS23)</f>
        <v>29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31.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129" t="s">
        <v>406</v>
      </c>
      <c r="M22" s="129"/>
      <c r="N22" s="129"/>
      <c r="O22" s="129"/>
      <c r="P22" s="129"/>
      <c r="Q22" s="129"/>
      <c r="R22" s="129"/>
      <c r="S22" s="129"/>
      <c r="T22" s="129"/>
      <c r="U22" s="129"/>
      <c r="V22" s="130"/>
      <c r="W22" s="129" t="s">
        <v>407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 t="s">
        <v>506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52" t="s">
        <v>394</v>
      </c>
      <c r="AT22" s="752"/>
      <c r="AU22" s="752"/>
      <c r="AV22" s="741">
        <f>LEN(L22)+LEN(M22)+LEN(N22)+LEN(O22)+LEN(P22)+LEN(Q22)</f>
        <v>25</v>
      </c>
      <c r="AW22" s="742"/>
      <c r="AX22" s="742"/>
      <c r="AY22" s="743"/>
      <c r="AZ22" s="756">
        <v>10</v>
      </c>
      <c r="BA22" s="757"/>
      <c r="BB22" s="757"/>
      <c r="BC22" s="758"/>
      <c r="BD22" s="741">
        <f>IF(AS22="String", AZ22, IF(AS22="Number",ROUNDUP(AZ22/2,0),0))</f>
        <v>10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35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12" customHeight="1">
      <c r="B23" s="253"/>
      <c r="C23" s="259"/>
      <c r="D23" s="747"/>
      <c r="E23" s="748"/>
      <c r="F23" s="747"/>
      <c r="G23" s="748"/>
      <c r="H23" s="261"/>
      <c r="I23" s="261"/>
      <c r="J23" s="262"/>
      <c r="K23" s="262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960"/>
      <c r="AJ23" s="961"/>
      <c r="AK23" s="961"/>
      <c r="AL23" s="961"/>
      <c r="AM23" s="961"/>
      <c r="AN23" s="961"/>
      <c r="AO23" s="961"/>
      <c r="AP23" s="961"/>
      <c r="AQ23" s="961"/>
      <c r="AR23" s="962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41"/>
      <c r="BM23" s="742"/>
      <c r="BN23" s="742"/>
      <c r="BO23" s="743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12" customHeight="1">
      <c r="B24" s="253"/>
      <c r="C24" s="261"/>
      <c r="D24" s="747"/>
      <c r="E24" s="748"/>
      <c r="F24" s="747"/>
      <c r="G24" s="748"/>
      <c r="H24" s="266"/>
      <c r="I24" s="266"/>
      <c r="J24" s="267"/>
      <c r="K24" s="267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7"/>
      <c r="AJ24" s="828"/>
      <c r="AK24" s="828"/>
      <c r="AL24" s="828"/>
      <c r="AM24" s="828"/>
      <c r="AN24" s="828"/>
      <c r="AO24" s="828"/>
      <c r="AP24" s="828"/>
      <c r="AQ24" s="828"/>
      <c r="AR24" s="829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41"/>
      <c r="BM24" s="742"/>
      <c r="BN24" s="742"/>
      <c r="BO24" s="743"/>
      <c r="BP24" s="741"/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28"/>
      <c r="AJ25" s="26"/>
      <c r="AK25" s="26"/>
      <c r="AL25" s="26"/>
      <c r="AM25" s="26"/>
      <c r="AN25" s="26"/>
      <c r="AO25" s="26"/>
      <c r="AP25" s="26"/>
      <c r="AQ25" s="26"/>
      <c r="AR25" s="27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41"/>
      <c r="BM25" s="742"/>
      <c r="BN25" s="742"/>
      <c r="BO25" s="743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8"/>
      <c r="D26" s="741"/>
      <c r="E26" s="743"/>
      <c r="F26" s="741"/>
      <c r="G26" s="743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2"/>
      <c r="AJ26" s="20"/>
      <c r="AK26" s="20"/>
      <c r="AL26" s="20"/>
      <c r="AM26" s="20"/>
      <c r="AN26" s="20"/>
      <c r="AO26" s="20"/>
      <c r="AP26" s="20"/>
      <c r="AQ26" s="20"/>
      <c r="AR26" s="21"/>
      <c r="AS26" s="938"/>
      <c r="AT26" s="938"/>
      <c r="AU26" s="938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41"/>
      <c r="BM26" s="742"/>
      <c r="BN26" s="742"/>
      <c r="BO26" s="743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6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756"/>
      <c r="AT27" s="757"/>
      <c r="AU27" s="75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8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6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8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>
      <c r="B31" s="253"/>
      <c r="C31" s="266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815"/>
      <c r="AJ31" s="816"/>
      <c r="AK31" s="816"/>
      <c r="AL31" s="816"/>
      <c r="AM31" s="816"/>
      <c r="AN31" s="816"/>
      <c r="AO31" s="816"/>
      <c r="AP31" s="816"/>
      <c r="AQ31" s="816"/>
      <c r="AR31" s="817"/>
      <c r="AS31" s="752"/>
      <c r="AT31" s="752"/>
      <c r="AU31" s="752"/>
      <c r="AV31" s="741"/>
      <c r="AW31" s="742"/>
      <c r="AX31" s="742"/>
      <c r="AY31" s="743"/>
      <c r="AZ31" s="819"/>
      <c r="BA31" s="820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12" customHeight="1">
      <c r="B32" s="253"/>
      <c r="C32" s="268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6"/>
      <c r="AT32" s="757"/>
      <c r="AU32" s="758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41"/>
      <c r="BM32" s="742"/>
      <c r="BN32" s="742"/>
      <c r="BO32" s="743"/>
      <c r="BP32" s="741"/>
      <c r="BQ32" s="742"/>
      <c r="BR32" s="742"/>
      <c r="BS32" s="743"/>
      <c r="BT32" s="770"/>
      <c r="BU32" s="771"/>
      <c r="BV32" s="772"/>
      <c r="BW32" s="255"/>
      <c r="BX32" s="252"/>
    </row>
    <row r="33" spans="2:76" s="234" customFormat="1" ht="12" customHeight="1">
      <c r="B33" s="253"/>
      <c r="C33" s="266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76"/>
      <c r="AT34" s="761"/>
      <c r="AU34" s="762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41"/>
      <c r="BI34" s="742"/>
      <c r="BJ34" s="742"/>
      <c r="BK34" s="743"/>
      <c r="BL34" s="138"/>
      <c r="BM34" s="139"/>
      <c r="BN34" s="139"/>
      <c r="BO34" s="140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52"/>
      <c r="AT37" s="752"/>
      <c r="AU37" s="75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741"/>
      <c r="BM37" s="742"/>
      <c r="BN37" s="742"/>
      <c r="BO37" s="743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141"/>
      <c r="BM42" s="142"/>
      <c r="BN42" s="142"/>
      <c r="BO42" s="1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9"/>
      <c r="BA43" s="760"/>
      <c r="BB43" s="760"/>
      <c r="BC43" s="818"/>
      <c r="BD43" s="741"/>
      <c r="BE43" s="742"/>
      <c r="BF43" s="742"/>
      <c r="BG43" s="743"/>
      <c r="BH43" s="741"/>
      <c r="BI43" s="742"/>
      <c r="BJ43" s="742"/>
      <c r="BK43" s="743"/>
      <c r="BL43" s="138"/>
      <c r="BM43" s="139"/>
      <c r="BN43" s="139"/>
      <c r="BO43" s="140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9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52"/>
      <c r="AT48" s="752"/>
      <c r="AU48" s="75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141"/>
      <c r="BM53" s="142"/>
      <c r="BN53" s="142"/>
      <c r="BO53" s="1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9"/>
      <c r="BA54" s="760"/>
      <c r="BB54" s="760"/>
      <c r="BC54" s="818"/>
      <c r="BD54" s="741"/>
      <c r="BE54" s="742"/>
      <c r="BF54" s="742"/>
      <c r="BG54" s="743"/>
      <c r="BH54" s="741"/>
      <c r="BI54" s="742"/>
      <c r="BJ54" s="742"/>
      <c r="BK54" s="743"/>
      <c r="BL54" s="138"/>
      <c r="BM54" s="139"/>
      <c r="BN54" s="139"/>
      <c r="BO54" s="140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9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52"/>
      <c r="AT59" s="752"/>
      <c r="AU59" s="75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741"/>
      <c r="BM59" s="742"/>
      <c r="BN59" s="742"/>
      <c r="BO59" s="74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41"/>
      <c r="BM68" s="142"/>
      <c r="BN68" s="142"/>
      <c r="BO68" s="1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9"/>
      <c r="BA69" s="760"/>
      <c r="BB69" s="760"/>
      <c r="BC69" s="81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3"/>
      <c r="BU70" s="774"/>
      <c r="BV70" s="775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9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44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41"/>
      <c r="BA74" s="742"/>
      <c r="BB74" s="742"/>
      <c r="BC74" s="743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0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ht="12.25" customHeight="1" thickBot="1">
      <c r="A77" s="269"/>
      <c r="B77" s="270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1"/>
      <c r="BD77" s="271"/>
      <c r="BE77" s="271"/>
      <c r="BF77" s="271"/>
      <c r="BG77" s="271"/>
      <c r="BH77" s="271"/>
      <c r="BI77" s="271"/>
      <c r="BJ77" s="271"/>
      <c r="BK77" s="271"/>
      <c r="BL77" s="271"/>
      <c r="BM77" s="271"/>
      <c r="BN77" s="271"/>
      <c r="BO77" s="271"/>
      <c r="BP77" s="271"/>
      <c r="BQ77" s="271"/>
      <c r="BR77" s="271"/>
      <c r="BS77" s="271"/>
      <c r="BT77" s="271"/>
      <c r="BU77" s="271"/>
      <c r="BV77" s="271"/>
      <c r="BW77" s="272"/>
      <c r="BX77" s="273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35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1:AR21"/>
    <mergeCell ref="BT22:BV22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AI22:AR22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4:BS24"/>
    <mergeCell ref="BT24:BV24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H27:BK27"/>
    <mergeCell ref="BL27:BO27"/>
    <mergeCell ref="BP27:BS27"/>
    <mergeCell ref="BT25:BV25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BT26:BV26"/>
    <mergeCell ref="D25:E25"/>
    <mergeCell ref="F25:G25"/>
    <mergeCell ref="AS25:AU25"/>
    <mergeCell ref="AV25:AY25"/>
    <mergeCell ref="AZ25:BC25"/>
    <mergeCell ref="BD25:BG25"/>
    <mergeCell ref="BH25:BK25"/>
    <mergeCell ref="BL25:BO25"/>
    <mergeCell ref="BP25:BS25"/>
    <mergeCell ref="D31:E31"/>
    <mergeCell ref="F31:G31"/>
    <mergeCell ref="AI31:AR31"/>
    <mergeCell ref="AS31:AU31"/>
    <mergeCell ref="AV31:AY31"/>
    <mergeCell ref="AZ31:BC31"/>
    <mergeCell ref="BD31:BG31"/>
    <mergeCell ref="BT27:BV27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S27:AU27"/>
    <mergeCell ref="AV27:AY27"/>
    <mergeCell ref="AZ27:BC27"/>
    <mergeCell ref="BD27:BG27"/>
    <mergeCell ref="BH29:BK29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BT34:BV34"/>
    <mergeCell ref="D35:E35"/>
    <mergeCell ref="F35:G35"/>
    <mergeCell ref="AI35:AR35"/>
    <mergeCell ref="AS35:AU35"/>
    <mergeCell ref="AV35:AY35"/>
    <mergeCell ref="AZ35:BC35"/>
    <mergeCell ref="D34:E34"/>
    <mergeCell ref="F34:G34"/>
    <mergeCell ref="AI34:AR34"/>
    <mergeCell ref="AS34:AU34"/>
    <mergeCell ref="AV34:AY34"/>
    <mergeCell ref="AZ34:BC34"/>
    <mergeCell ref="BD35:BG35"/>
    <mergeCell ref="BH35:BK35"/>
    <mergeCell ref="BP35:BS35"/>
    <mergeCell ref="BT35:BV35"/>
    <mergeCell ref="D38:E38"/>
    <mergeCell ref="F38:G38"/>
    <mergeCell ref="AI38:AR38"/>
    <mergeCell ref="AS38:AU38"/>
    <mergeCell ref="AV38:AY38"/>
    <mergeCell ref="AZ38:BC38"/>
    <mergeCell ref="BD34:BG34"/>
    <mergeCell ref="BH34:BK34"/>
    <mergeCell ref="BP34:BS34"/>
    <mergeCell ref="BD36:BG36"/>
    <mergeCell ref="BH36:BK36"/>
    <mergeCell ref="BP36:BS36"/>
    <mergeCell ref="BD38:BG38"/>
    <mergeCell ref="BH38:BK38"/>
    <mergeCell ref="BL38:BO38"/>
    <mergeCell ref="BP38:BS38"/>
    <mergeCell ref="BT36:BV36"/>
    <mergeCell ref="D37:E37"/>
    <mergeCell ref="F37:G37"/>
    <mergeCell ref="AI37:AR37"/>
    <mergeCell ref="AS37:AU37"/>
    <mergeCell ref="AV37:AY37"/>
    <mergeCell ref="AZ37:BC37"/>
    <mergeCell ref="D36:E36"/>
    <mergeCell ref="F36:G36"/>
    <mergeCell ref="AI36:AR36"/>
    <mergeCell ref="AS36:AU36"/>
    <mergeCell ref="AV36:AY36"/>
    <mergeCell ref="AZ36:BC36"/>
    <mergeCell ref="BT38:BV38"/>
    <mergeCell ref="BD37:BG37"/>
    <mergeCell ref="BH37:BK37"/>
    <mergeCell ref="BL37:BO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P42:BS42"/>
    <mergeCell ref="BT42:BV42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P43:BS43"/>
    <mergeCell ref="D45:E45"/>
    <mergeCell ref="F45:G45"/>
    <mergeCell ref="AI45:AR45"/>
    <mergeCell ref="AS45:AU45"/>
    <mergeCell ref="AV45:AY45"/>
    <mergeCell ref="BT46:BV46"/>
    <mergeCell ref="D47:E47"/>
    <mergeCell ref="F47:G47"/>
    <mergeCell ref="AI47:AR47"/>
    <mergeCell ref="AS47:AU47"/>
    <mergeCell ref="AV47:AY47"/>
    <mergeCell ref="AZ45:BC45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AZ48:BC48"/>
    <mergeCell ref="BD48:BG48"/>
    <mergeCell ref="BH48:BK48"/>
    <mergeCell ref="BL48:BO48"/>
    <mergeCell ref="BP48:BS48"/>
    <mergeCell ref="BT48:BV48"/>
    <mergeCell ref="AZ47:BC47"/>
    <mergeCell ref="BD47:BG47"/>
    <mergeCell ref="BH47:BK47"/>
    <mergeCell ref="BP47:BS47"/>
    <mergeCell ref="BT47:BV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AS53:AU53"/>
    <mergeCell ref="AV53:AY53"/>
    <mergeCell ref="AZ53:BC53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D60:E60"/>
    <mergeCell ref="F60:G60"/>
    <mergeCell ref="AI60:AR60"/>
    <mergeCell ref="AS60:AU60"/>
    <mergeCell ref="AV60:AY60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D67:BG67"/>
    <mergeCell ref="BH67:BK67"/>
    <mergeCell ref="BL67:BO67"/>
    <mergeCell ref="BP67:BS67"/>
    <mergeCell ref="BT67:BV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7:BC67"/>
    <mergeCell ref="AZ68:BC68"/>
    <mergeCell ref="BD68:BG68"/>
    <mergeCell ref="BH68:BK68"/>
    <mergeCell ref="BP68:BS68"/>
    <mergeCell ref="BT68:BV68"/>
    <mergeCell ref="AI73:AR73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0:BV70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P69:BS69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S73:AU73"/>
    <mergeCell ref="AV73:AY73"/>
    <mergeCell ref="BT74:BV74"/>
    <mergeCell ref="D75:E75"/>
    <mergeCell ref="F75:G75"/>
    <mergeCell ref="AI75:AR75"/>
    <mergeCell ref="AS75:AU75"/>
    <mergeCell ref="AV75:AY75"/>
    <mergeCell ref="AZ73:BC73"/>
    <mergeCell ref="BD73:BG73"/>
    <mergeCell ref="BH73:BK73"/>
    <mergeCell ref="BP73:BS73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D73:E73"/>
    <mergeCell ref="F73:G73"/>
    <mergeCell ref="BT76:BV76"/>
    <mergeCell ref="AZ75:BC75"/>
    <mergeCell ref="BD75:BG75"/>
    <mergeCell ref="BH75:BK75"/>
    <mergeCell ref="BP75:BS75"/>
    <mergeCell ref="BT75:BV75"/>
    <mergeCell ref="D76:E76"/>
    <mergeCell ref="F76:G76"/>
    <mergeCell ref="AI76:AR76"/>
    <mergeCell ref="AS76:AU76"/>
    <mergeCell ref="AV76:AY76"/>
    <mergeCell ref="AZ76:BC76"/>
    <mergeCell ref="BD76:BG76"/>
    <mergeCell ref="BH76:BK76"/>
    <mergeCell ref="BP76:BS76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X129"/>
  <sheetViews>
    <sheetView showGridLines="0" view="pageBreakPreview" topLeftCell="A13" zoomScaleNormal="100" zoomScaleSheetLayoutView="100" workbookViewId="0">
      <selection activeCell="Q35" sqref="Q35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DEVICE_ABNORMAL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DEVICE_ABNORMAL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252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SUM(BP20:BS73)</f>
        <v>138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.2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74" t="s">
        <v>136</v>
      </c>
      <c r="AJ20" s="263"/>
      <c r="AK20" s="263"/>
      <c r="AL20" s="263"/>
      <c r="AM20" s="263"/>
      <c r="AN20" s="263"/>
      <c r="AO20" s="263"/>
      <c r="AP20" s="263"/>
      <c r="AQ20" s="263"/>
      <c r="AR20" s="264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26" si="0">IF(AS20="String", AZ20, IF(AS20="Number",ROUNDUP(AZ20/2,0),0))</f>
        <v>17</v>
      </c>
      <c r="BE20" s="742"/>
      <c r="BF20" s="742"/>
      <c r="BG20" s="743"/>
      <c r="BH20" s="753">
        <f t="shared" ref="BH20:BH26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0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106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8" t="s">
        <v>23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815" t="s">
        <v>291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63" t="s">
        <v>18</v>
      </c>
      <c r="AT21" s="763"/>
      <c r="AU21" s="763"/>
      <c r="AV21" s="741">
        <f t="shared" ref="AV21:AV27" si="2">LEN(L21)+LEN(M21)+LEN(N21)+LEN(O21)+LEN(P21)+LEN(Q21)</f>
        <v>9</v>
      </c>
      <c r="AW21" s="742"/>
      <c r="AX21" s="742"/>
      <c r="AY21" s="743"/>
      <c r="AZ21" s="756">
        <v>14</v>
      </c>
      <c r="BA21" s="757"/>
      <c r="BB21" s="757"/>
      <c r="BC21" s="758"/>
      <c r="BD21" s="741">
        <f t="shared" si="0"/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 t="s">
        <v>356</v>
      </c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2" t="s">
        <v>119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64"/>
      <c r="AJ22" s="765"/>
      <c r="AK22" s="765"/>
      <c r="AL22" s="765"/>
      <c r="AM22" s="765"/>
      <c r="AN22" s="765"/>
      <c r="AO22" s="765"/>
      <c r="AP22" s="765"/>
      <c r="AQ22" s="765"/>
      <c r="AR22" s="766"/>
      <c r="AS22" s="763" t="s">
        <v>27</v>
      </c>
      <c r="AT22" s="763"/>
      <c r="AU22" s="763"/>
      <c r="AV22" s="741">
        <f t="shared" si="2"/>
        <v>13</v>
      </c>
      <c r="AW22" s="742"/>
      <c r="AX22" s="742"/>
      <c r="AY22" s="743"/>
      <c r="AZ22" s="759">
        <v>0</v>
      </c>
      <c r="BA22" s="760"/>
      <c r="BB22" s="761"/>
      <c r="BC22" s="762"/>
      <c r="BD22" s="741">
        <f t="shared" si="0"/>
        <v>0</v>
      </c>
      <c r="BE22" s="742"/>
      <c r="BF22" s="742"/>
      <c r="BG22" s="743"/>
      <c r="BH22" s="753">
        <f t="shared" si="1"/>
        <v>3</v>
      </c>
      <c r="BI22" s="754"/>
      <c r="BJ22" s="754"/>
      <c r="BK22" s="755"/>
      <c r="BL22" s="753"/>
      <c r="BM22" s="754"/>
      <c r="BN22" s="754"/>
      <c r="BO22" s="755"/>
      <c r="BP22" s="741">
        <f>SUM(AV22:BK22)</f>
        <v>16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34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/>
      <c r="M23" s="20" t="s">
        <v>121</v>
      </c>
      <c r="N23" s="20"/>
      <c r="O23" s="20"/>
      <c r="P23" s="20"/>
      <c r="Q23" s="20"/>
      <c r="R23" s="20"/>
      <c r="S23" s="20"/>
      <c r="T23" s="20"/>
      <c r="U23" s="20"/>
      <c r="V23" s="21"/>
      <c r="W23" s="22" t="s">
        <v>120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1002" t="s">
        <v>516</v>
      </c>
      <c r="AJ23" s="1003"/>
      <c r="AK23" s="1003"/>
      <c r="AL23" s="1003"/>
      <c r="AM23" s="1003"/>
      <c r="AN23" s="1003"/>
      <c r="AO23" s="1003"/>
      <c r="AP23" s="1003"/>
      <c r="AQ23" s="1003"/>
      <c r="AR23" s="1004"/>
      <c r="AS23" s="1005" t="s">
        <v>18</v>
      </c>
      <c r="AT23" s="1005"/>
      <c r="AU23" s="1005"/>
      <c r="AV23" s="741">
        <f t="shared" si="2"/>
        <v>17</v>
      </c>
      <c r="AW23" s="742"/>
      <c r="AX23" s="742"/>
      <c r="AY23" s="743"/>
      <c r="AZ23" s="753">
        <v>1</v>
      </c>
      <c r="BA23" s="754"/>
      <c r="BB23" s="754"/>
      <c r="BC23" s="755"/>
      <c r="BD23" s="741">
        <f t="shared" si="0"/>
        <v>1</v>
      </c>
      <c r="BE23" s="742"/>
      <c r="BF23" s="742"/>
      <c r="BG23" s="743"/>
      <c r="BH23" s="753">
        <f t="shared" si="1"/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18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2.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123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122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948" t="s">
        <v>517</v>
      </c>
      <c r="AJ24" s="949"/>
      <c r="AK24" s="949"/>
      <c r="AL24" s="949"/>
      <c r="AM24" s="949"/>
      <c r="AN24" s="949"/>
      <c r="AO24" s="949"/>
      <c r="AP24" s="949"/>
      <c r="AQ24" s="949"/>
      <c r="AR24" s="950"/>
      <c r="AS24" s="1005" t="s">
        <v>18</v>
      </c>
      <c r="AT24" s="1005"/>
      <c r="AU24" s="1005"/>
      <c r="AV24" s="741">
        <f t="shared" si="2"/>
        <v>17</v>
      </c>
      <c r="AW24" s="742"/>
      <c r="AX24" s="742"/>
      <c r="AY24" s="743"/>
      <c r="AZ24" s="759">
        <v>1</v>
      </c>
      <c r="BA24" s="760"/>
      <c r="BB24" s="761"/>
      <c r="BC24" s="762"/>
      <c r="BD24" s="741">
        <f t="shared" si="0"/>
        <v>1</v>
      </c>
      <c r="BE24" s="742"/>
      <c r="BF24" s="742"/>
      <c r="BG24" s="743"/>
      <c r="BH24" s="753">
        <f t="shared" si="1"/>
        <v>0</v>
      </c>
      <c r="BI24" s="754"/>
      <c r="BJ24" s="754"/>
      <c r="BK24" s="755"/>
      <c r="BL24" s="753"/>
      <c r="BM24" s="754"/>
      <c r="BN24" s="754"/>
      <c r="BO24" s="755"/>
      <c r="BP24" s="741">
        <f>AV24+BD24+BH24</f>
        <v>18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167" t="s">
        <v>354</v>
      </c>
      <c r="N25" s="20"/>
      <c r="O25" s="20"/>
      <c r="P25" s="20"/>
      <c r="Q25" s="20"/>
      <c r="R25" s="20"/>
      <c r="S25" s="20"/>
      <c r="T25" s="20"/>
      <c r="U25" s="20"/>
      <c r="V25" s="21"/>
      <c r="W25" s="166" t="s">
        <v>355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948" t="s">
        <v>517</v>
      </c>
      <c r="AJ25" s="949"/>
      <c r="AK25" s="949"/>
      <c r="AL25" s="949"/>
      <c r="AM25" s="949"/>
      <c r="AN25" s="949"/>
      <c r="AO25" s="949"/>
      <c r="AP25" s="949"/>
      <c r="AQ25" s="949"/>
      <c r="AR25" s="950"/>
      <c r="AS25" s="1005" t="s">
        <v>18</v>
      </c>
      <c r="AT25" s="1005"/>
      <c r="AU25" s="1005"/>
      <c r="AV25" s="741">
        <f t="shared" si="2"/>
        <v>17</v>
      </c>
      <c r="AW25" s="742"/>
      <c r="AX25" s="742"/>
      <c r="AY25" s="743"/>
      <c r="AZ25" s="759">
        <v>1</v>
      </c>
      <c r="BA25" s="760"/>
      <c r="BB25" s="761"/>
      <c r="BC25" s="762"/>
      <c r="BD25" s="741">
        <f t="shared" si="0"/>
        <v>1</v>
      </c>
      <c r="BE25" s="742"/>
      <c r="BF25" s="742"/>
      <c r="BG25" s="743"/>
      <c r="BH25" s="753">
        <f t="shared" si="1"/>
        <v>0</v>
      </c>
      <c r="BI25" s="754"/>
      <c r="BJ25" s="754"/>
      <c r="BK25" s="755"/>
      <c r="BL25" s="753"/>
      <c r="BM25" s="754"/>
      <c r="BN25" s="754"/>
      <c r="BO25" s="755"/>
      <c r="BP25" s="741">
        <f>AV25+BD25+BH25</f>
        <v>18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3.2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125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124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948" t="s">
        <v>517</v>
      </c>
      <c r="AJ26" s="949"/>
      <c r="AK26" s="949"/>
      <c r="AL26" s="949"/>
      <c r="AM26" s="949"/>
      <c r="AN26" s="949"/>
      <c r="AO26" s="949"/>
      <c r="AP26" s="949"/>
      <c r="AQ26" s="949"/>
      <c r="AR26" s="950"/>
      <c r="AS26" s="1005" t="s">
        <v>18</v>
      </c>
      <c r="AT26" s="1005"/>
      <c r="AU26" s="1005"/>
      <c r="AV26" s="741">
        <f t="shared" si="2"/>
        <v>15</v>
      </c>
      <c r="AW26" s="742"/>
      <c r="AX26" s="742"/>
      <c r="AY26" s="743"/>
      <c r="AZ26" s="759">
        <v>1</v>
      </c>
      <c r="BA26" s="760"/>
      <c r="BB26" s="761"/>
      <c r="BC26" s="762"/>
      <c r="BD26" s="741">
        <f t="shared" si="0"/>
        <v>1</v>
      </c>
      <c r="BE26" s="742"/>
      <c r="BF26" s="742"/>
      <c r="BG26" s="743"/>
      <c r="BH26" s="753">
        <f t="shared" si="1"/>
        <v>0</v>
      </c>
      <c r="BI26" s="754"/>
      <c r="BJ26" s="754"/>
      <c r="BK26" s="755"/>
      <c r="BL26" s="753"/>
      <c r="BM26" s="754"/>
      <c r="BN26" s="754"/>
      <c r="BO26" s="755"/>
      <c r="BP26" s="741">
        <f>AV26+BD26+BH26</f>
        <v>16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12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 t="s">
        <v>832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 t="s">
        <v>832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 t="s">
        <v>834</v>
      </c>
      <c r="AJ27" s="765"/>
      <c r="AK27" s="765"/>
      <c r="AL27" s="765"/>
      <c r="AM27" s="765"/>
      <c r="AN27" s="765"/>
      <c r="AO27" s="765"/>
      <c r="AP27" s="765"/>
      <c r="AQ27" s="765"/>
      <c r="AR27" s="766"/>
      <c r="AS27" s="752" t="s">
        <v>833</v>
      </c>
      <c r="AT27" s="752"/>
      <c r="AU27" s="752"/>
      <c r="AV27" s="741">
        <f t="shared" si="2"/>
        <v>3</v>
      </c>
      <c r="AW27" s="742"/>
      <c r="AX27" s="742"/>
      <c r="AY27" s="743"/>
      <c r="AZ27" s="741">
        <v>10</v>
      </c>
      <c r="BA27" s="742"/>
      <c r="BB27" s="742"/>
      <c r="BC27" s="743"/>
      <c r="BD27" s="741">
        <f t="shared" ref="BD27" si="3">IF(COUNTIF(AS27,"*String*"),AZ27,IF(COUNTIF(AS27,"*Number*"),ROUNDUP(AZ27/2,0),0))</f>
        <v>5</v>
      </c>
      <c r="BE27" s="742"/>
      <c r="BF27" s="742"/>
      <c r="BG27" s="743"/>
      <c r="BH27" s="753">
        <f t="shared" ref="BH27" si="4">IF(AS27="Number",1,IF(COUNTIF(AS27,"*List*"),3,IF(AS27="Map", 3, IF(AS27="Boolean",1,0))))</f>
        <v>1</v>
      </c>
      <c r="BI27" s="754"/>
      <c r="BJ27" s="754"/>
      <c r="BK27" s="755"/>
      <c r="BL27" s="753"/>
      <c r="BM27" s="754"/>
      <c r="BN27" s="754"/>
      <c r="BO27" s="755"/>
      <c r="BP27" s="741">
        <f t="shared" ref="BP27" si="5">AV27+BD27+BH27</f>
        <v>9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12.25" customHeight="1">
      <c r="B28" s="253"/>
      <c r="C28" s="259"/>
      <c r="D28" s="747"/>
      <c r="E28" s="748"/>
      <c r="F28" s="747"/>
      <c r="G28" s="748"/>
      <c r="H28" s="266"/>
      <c r="I28" s="266"/>
      <c r="J28" s="267"/>
      <c r="K28" s="267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7"/>
      <c r="W28" s="22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7"/>
      <c r="AI28" s="815"/>
      <c r="AJ28" s="816"/>
      <c r="AK28" s="816"/>
      <c r="AL28" s="816"/>
      <c r="AM28" s="816"/>
      <c r="AN28" s="816"/>
      <c r="AO28" s="816"/>
      <c r="AP28" s="816"/>
      <c r="AQ28" s="816"/>
      <c r="AR28" s="817"/>
      <c r="AS28" s="972"/>
      <c r="AT28" s="972"/>
      <c r="AU28" s="972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12.25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7"/>
      <c r="AI29" s="939"/>
      <c r="AJ29" s="986"/>
      <c r="AK29" s="986"/>
      <c r="AL29" s="986"/>
      <c r="AM29" s="986"/>
      <c r="AN29" s="986"/>
      <c r="AO29" s="986"/>
      <c r="AP29" s="986"/>
      <c r="AQ29" s="986"/>
      <c r="AR29" s="987"/>
      <c r="AS29" s="973"/>
      <c r="AT29" s="973"/>
      <c r="AU29" s="973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3"/>
      <c r="BU29" s="774"/>
      <c r="BV29" s="775"/>
      <c r="BW29" s="255"/>
      <c r="BX29" s="252"/>
    </row>
    <row r="30" spans="2:76" s="234" customFormat="1" ht="12.25" customHeight="1">
      <c r="B30" s="253"/>
      <c r="C30" s="259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939"/>
      <c r="AJ30" s="986"/>
      <c r="AK30" s="986"/>
      <c r="AL30" s="986"/>
      <c r="AM30" s="986"/>
      <c r="AN30" s="986"/>
      <c r="AO30" s="986"/>
      <c r="AP30" s="986"/>
      <c r="AQ30" s="986"/>
      <c r="AR30" s="987"/>
      <c r="AS30" s="973"/>
      <c r="AT30" s="973"/>
      <c r="AU30" s="973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 ht="12.25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939"/>
      <c r="AJ31" s="986"/>
      <c r="AK31" s="986"/>
      <c r="AL31" s="986"/>
      <c r="AM31" s="986"/>
      <c r="AN31" s="986"/>
      <c r="AO31" s="986"/>
      <c r="AP31" s="986"/>
      <c r="AQ31" s="986"/>
      <c r="AR31" s="987"/>
      <c r="AS31" s="973"/>
      <c r="AT31" s="973"/>
      <c r="AU31" s="973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6" s="234" customFormat="1" ht="12.25" customHeight="1">
      <c r="B32" s="253"/>
      <c r="C32" s="259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973"/>
      <c r="AT32" s="973"/>
      <c r="AU32" s="973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.25" customHeight="1">
      <c r="B33" s="253"/>
      <c r="C33" s="261"/>
      <c r="D33" s="280"/>
      <c r="E33" s="281"/>
      <c r="F33" s="280"/>
      <c r="G33" s="281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978"/>
      <c r="AK33" s="978"/>
      <c r="AL33" s="978"/>
      <c r="AM33" s="978"/>
      <c r="AN33" s="978"/>
      <c r="AO33" s="978"/>
      <c r="AP33" s="978"/>
      <c r="AQ33" s="978"/>
      <c r="AR33" s="979"/>
      <c r="AS33" s="971"/>
      <c r="AT33" s="971"/>
      <c r="AU33" s="971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971"/>
      <c r="AT34" s="971"/>
      <c r="AU34" s="971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.25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.25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.25" customHeight="1">
      <c r="B37" s="244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.25" customHeight="1">
      <c r="B38" s="244"/>
      <c r="C38" s="259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.25" customHeight="1">
      <c r="B40" s="253"/>
      <c r="C40" s="259"/>
      <c r="D40" s="747"/>
      <c r="E40" s="748"/>
      <c r="F40" s="747"/>
      <c r="G40" s="748"/>
      <c r="H40" s="266"/>
      <c r="I40" s="266"/>
      <c r="J40" s="267"/>
      <c r="K40" s="267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7"/>
      <c r="W40" s="22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7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972"/>
      <c r="AT40" s="972"/>
      <c r="AU40" s="97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.25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7"/>
      <c r="AI41" s="939"/>
      <c r="AJ41" s="986"/>
      <c r="AK41" s="986"/>
      <c r="AL41" s="986"/>
      <c r="AM41" s="986"/>
      <c r="AN41" s="986"/>
      <c r="AO41" s="986"/>
      <c r="AP41" s="986"/>
      <c r="AQ41" s="986"/>
      <c r="AR41" s="987"/>
      <c r="AS41" s="973"/>
      <c r="AT41" s="973"/>
      <c r="AU41" s="973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 ht="12.25" customHeight="1">
      <c r="B42" s="253"/>
      <c r="C42" s="259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939"/>
      <c r="AJ42" s="986"/>
      <c r="AK42" s="986"/>
      <c r="AL42" s="986"/>
      <c r="AM42" s="986"/>
      <c r="AN42" s="986"/>
      <c r="AO42" s="986"/>
      <c r="AP42" s="986"/>
      <c r="AQ42" s="986"/>
      <c r="AR42" s="987"/>
      <c r="AS42" s="973"/>
      <c r="AT42" s="973"/>
      <c r="AU42" s="973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.25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939"/>
      <c r="AJ43" s="986"/>
      <c r="AK43" s="986"/>
      <c r="AL43" s="986"/>
      <c r="AM43" s="986"/>
      <c r="AN43" s="986"/>
      <c r="AO43" s="986"/>
      <c r="AP43" s="986"/>
      <c r="AQ43" s="986"/>
      <c r="AR43" s="987"/>
      <c r="AS43" s="973"/>
      <c r="AT43" s="973"/>
      <c r="AU43" s="973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973"/>
      <c r="AT44" s="973"/>
      <c r="AU44" s="973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.25" customHeight="1">
      <c r="B45" s="253"/>
      <c r="C45" s="261"/>
      <c r="D45" s="280"/>
      <c r="E45" s="281"/>
      <c r="F45" s="280"/>
      <c r="G45" s="281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978"/>
      <c r="AK45" s="978"/>
      <c r="AL45" s="978"/>
      <c r="AM45" s="978"/>
      <c r="AN45" s="978"/>
      <c r="AO45" s="978"/>
      <c r="AP45" s="978"/>
      <c r="AQ45" s="978"/>
      <c r="AR45" s="979"/>
      <c r="AS45" s="971"/>
      <c r="AT45" s="971"/>
      <c r="AU45" s="971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.25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971"/>
      <c r="AT46" s="971"/>
      <c r="AU46" s="971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.25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.25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.25" customHeight="1">
      <c r="B49" s="244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.25" customHeight="1">
      <c r="B50" s="244"/>
      <c r="C50" s="259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266"/>
      <c r="I52" s="266"/>
      <c r="J52" s="267"/>
      <c r="K52" s="267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7"/>
      <c r="W52" s="22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7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972"/>
      <c r="AT52" s="972"/>
      <c r="AU52" s="97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.25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7"/>
      <c r="AI53" s="939"/>
      <c r="AJ53" s="986"/>
      <c r="AK53" s="986"/>
      <c r="AL53" s="986"/>
      <c r="AM53" s="986"/>
      <c r="AN53" s="986"/>
      <c r="AO53" s="986"/>
      <c r="AP53" s="986"/>
      <c r="AQ53" s="986"/>
      <c r="AR53" s="987"/>
      <c r="AS53" s="973"/>
      <c r="AT53" s="973"/>
      <c r="AU53" s="973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.25" customHeight="1">
      <c r="B54" s="253"/>
      <c r="C54" s="259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939"/>
      <c r="AJ54" s="986"/>
      <c r="AK54" s="986"/>
      <c r="AL54" s="986"/>
      <c r="AM54" s="986"/>
      <c r="AN54" s="986"/>
      <c r="AO54" s="986"/>
      <c r="AP54" s="986"/>
      <c r="AQ54" s="986"/>
      <c r="AR54" s="987"/>
      <c r="AS54" s="973"/>
      <c r="AT54" s="973"/>
      <c r="AU54" s="973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.25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939"/>
      <c r="AJ55" s="986"/>
      <c r="AK55" s="986"/>
      <c r="AL55" s="986"/>
      <c r="AM55" s="986"/>
      <c r="AN55" s="986"/>
      <c r="AO55" s="986"/>
      <c r="AP55" s="986"/>
      <c r="AQ55" s="986"/>
      <c r="AR55" s="987"/>
      <c r="AS55" s="973"/>
      <c r="AT55" s="973"/>
      <c r="AU55" s="973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.25" customHeight="1">
      <c r="B56" s="253"/>
      <c r="C56" s="259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973"/>
      <c r="AT56" s="973"/>
      <c r="AU56" s="973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.25" customHeight="1">
      <c r="B57" s="253"/>
      <c r="C57" s="261"/>
      <c r="D57" s="280"/>
      <c r="E57" s="281"/>
      <c r="F57" s="280"/>
      <c r="G57" s="281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978"/>
      <c r="AK57" s="978"/>
      <c r="AL57" s="978"/>
      <c r="AM57" s="978"/>
      <c r="AN57" s="978"/>
      <c r="AO57" s="978"/>
      <c r="AP57" s="978"/>
      <c r="AQ57" s="978"/>
      <c r="AR57" s="979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.25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971"/>
      <c r="AT58" s="971"/>
      <c r="AU58" s="971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.25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973"/>
      <c r="AT59" s="973"/>
      <c r="AU59" s="973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.25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.25" customHeight="1">
      <c r="B61" s="244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.25" customHeight="1">
      <c r="B62" s="244"/>
      <c r="C62" s="259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.25" customHeight="1">
      <c r="B64" s="253"/>
      <c r="C64" s="259"/>
      <c r="D64" s="747"/>
      <c r="E64" s="748"/>
      <c r="F64" s="747"/>
      <c r="G64" s="748"/>
      <c r="H64" s="266"/>
      <c r="I64" s="266"/>
      <c r="J64" s="267"/>
      <c r="K64" s="267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7"/>
      <c r="W64" s="22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7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972"/>
      <c r="AT64" s="972"/>
      <c r="AU64" s="97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.25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7"/>
      <c r="AI65" s="939"/>
      <c r="AJ65" s="986"/>
      <c r="AK65" s="986"/>
      <c r="AL65" s="986"/>
      <c r="AM65" s="986"/>
      <c r="AN65" s="986"/>
      <c r="AO65" s="986"/>
      <c r="AP65" s="986"/>
      <c r="AQ65" s="986"/>
      <c r="AR65" s="987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.25" customHeight="1">
      <c r="B66" s="253"/>
      <c r="C66" s="259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939"/>
      <c r="AJ66" s="986"/>
      <c r="AK66" s="986"/>
      <c r="AL66" s="986"/>
      <c r="AM66" s="986"/>
      <c r="AN66" s="986"/>
      <c r="AO66" s="986"/>
      <c r="AP66" s="986"/>
      <c r="AQ66" s="986"/>
      <c r="AR66" s="987"/>
      <c r="AS66" s="973"/>
      <c r="AT66" s="973"/>
      <c r="AU66" s="973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73"/>
      <c r="BU66" s="774"/>
      <c r="BV66" s="775"/>
      <c r="BW66" s="255"/>
      <c r="BX66" s="252"/>
    </row>
    <row r="67" spans="1:76" s="234" customFormat="1" ht="12.25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939"/>
      <c r="AJ67" s="986"/>
      <c r="AK67" s="986"/>
      <c r="AL67" s="986"/>
      <c r="AM67" s="986"/>
      <c r="AN67" s="986"/>
      <c r="AO67" s="986"/>
      <c r="AP67" s="986"/>
      <c r="AQ67" s="986"/>
      <c r="AR67" s="987"/>
      <c r="AS67" s="973"/>
      <c r="AT67" s="973"/>
      <c r="AU67" s="973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.25" customHeight="1">
      <c r="B68" s="253"/>
      <c r="C68" s="259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973"/>
      <c r="AT68" s="973"/>
      <c r="AU68" s="973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973"/>
      <c r="AT69" s="973"/>
      <c r="AU69" s="973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.25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764"/>
      <c r="AJ70" s="765"/>
      <c r="AK70" s="765"/>
      <c r="AL70" s="765"/>
      <c r="AM70" s="765"/>
      <c r="AN70" s="765"/>
      <c r="AO70" s="765"/>
      <c r="AP70" s="765"/>
      <c r="AQ70" s="765"/>
      <c r="AR70" s="766"/>
      <c r="AS70" s="973"/>
      <c r="AT70" s="973"/>
      <c r="AU70" s="973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.25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764"/>
      <c r="AJ71" s="765"/>
      <c r="AK71" s="765"/>
      <c r="AL71" s="765"/>
      <c r="AM71" s="765"/>
      <c r="AN71" s="765"/>
      <c r="AO71" s="765"/>
      <c r="AP71" s="765"/>
      <c r="AQ71" s="765"/>
      <c r="AR71" s="766"/>
      <c r="AS71" s="973"/>
      <c r="AT71" s="973"/>
      <c r="AU71" s="973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53"/>
      <c r="BI71" s="754"/>
      <c r="BJ71" s="754"/>
      <c r="BK71" s="755"/>
      <c r="BL71" s="753"/>
      <c r="BM71" s="754"/>
      <c r="BN71" s="754"/>
      <c r="BO71" s="755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s="234" customFormat="1" ht="12.25" customHeight="1">
      <c r="B72" s="244"/>
      <c r="C72" s="259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764"/>
      <c r="AJ72" s="765"/>
      <c r="AK72" s="765"/>
      <c r="AL72" s="765"/>
      <c r="AM72" s="765"/>
      <c r="AN72" s="765"/>
      <c r="AO72" s="765"/>
      <c r="AP72" s="765"/>
      <c r="AQ72" s="765"/>
      <c r="AR72" s="766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753"/>
      <c r="BM72" s="754"/>
      <c r="BN72" s="754"/>
      <c r="BO72" s="755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s="234" customFormat="1" ht="12.25" customHeight="1">
      <c r="B73" s="244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1"/>
      <c r="AI73" s="764"/>
      <c r="AJ73" s="765"/>
      <c r="AK73" s="765"/>
      <c r="AL73" s="765"/>
      <c r="AM73" s="765"/>
      <c r="AN73" s="765"/>
      <c r="AO73" s="765"/>
      <c r="AP73" s="765"/>
      <c r="AQ73" s="765"/>
      <c r="AR73" s="766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753"/>
      <c r="BM73" s="754"/>
      <c r="BN73" s="754"/>
      <c r="BO73" s="755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ht="12.25" customHeight="1" thickBot="1">
      <c r="A74" s="269"/>
      <c r="B74" s="270"/>
      <c r="C74" s="271"/>
      <c r="D74" s="271"/>
      <c r="E74" s="271"/>
      <c r="F74" s="271"/>
      <c r="G74" s="271"/>
      <c r="H74" s="27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  <c r="AN74" s="271"/>
      <c r="AO74" s="271"/>
      <c r="AP74" s="271"/>
      <c r="AQ74" s="271"/>
      <c r="AR74" s="271"/>
      <c r="AS74" s="271"/>
      <c r="AT74" s="271"/>
      <c r="AU74" s="271"/>
      <c r="AV74" s="271"/>
      <c r="AW74" s="271"/>
      <c r="AX74" s="271"/>
      <c r="AY74" s="271"/>
      <c r="AZ74" s="271"/>
      <c r="BA74" s="271"/>
      <c r="BB74" s="271"/>
      <c r="BC74" s="271"/>
      <c r="BD74" s="271"/>
      <c r="BE74" s="271"/>
      <c r="BF74" s="271"/>
      <c r="BG74" s="271"/>
      <c r="BH74" s="271"/>
      <c r="BI74" s="271"/>
      <c r="BJ74" s="271"/>
      <c r="BK74" s="271"/>
      <c r="BL74" s="271"/>
      <c r="BM74" s="271"/>
      <c r="BN74" s="271"/>
      <c r="BO74" s="271"/>
      <c r="BP74" s="271"/>
      <c r="BQ74" s="271"/>
      <c r="BR74" s="271"/>
      <c r="BS74" s="271"/>
      <c r="BT74" s="271"/>
      <c r="BU74" s="271"/>
      <c r="BV74" s="271"/>
      <c r="BW74" s="272"/>
      <c r="BX74" s="273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</sheetData>
  <mergeCells count="625">
    <mergeCell ref="BP73:BS73"/>
    <mergeCell ref="BT73:BV73"/>
    <mergeCell ref="AZ73:BC73"/>
    <mergeCell ref="BH71:BK71"/>
    <mergeCell ref="BL71:BO71"/>
    <mergeCell ref="BP71:BS71"/>
    <mergeCell ref="BT71:BV71"/>
    <mergeCell ref="AZ71:BC71"/>
    <mergeCell ref="D73:E73"/>
    <mergeCell ref="F73:G73"/>
    <mergeCell ref="AI73:AR73"/>
    <mergeCell ref="AS73:AU73"/>
    <mergeCell ref="AV73:AY73"/>
    <mergeCell ref="BD73:BG73"/>
    <mergeCell ref="BH73:BK73"/>
    <mergeCell ref="BL73:BO73"/>
    <mergeCell ref="BP70:BS70"/>
    <mergeCell ref="BT70:BV70"/>
    <mergeCell ref="BD69:BG69"/>
    <mergeCell ref="BH69:BK69"/>
    <mergeCell ref="BL69:BO69"/>
    <mergeCell ref="BP69:BS69"/>
    <mergeCell ref="BT69:BV69"/>
    <mergeCell ref="D72:E72"/>
    <mergeCell ref="F72:G72"/>
    <mergeCell ref="AI72:AR72"/>
    <mergeCell ref="AS72:AU72"/>
    <mergeCell ref="AV72:AY72"/>
    <mergeCell ref="D71:E71"/>
    <mergeCell ref="F71:G71"/>
    <mergeCell ref="AI71:AR71"/>
    <mergeCell ref="AS71:AU71"/>
    <mergeCell ref="AV71:AY71"/>
    <mergeCell ref="AZ72:BC72"/>
    <mergeCell ref="BD72:BG72"/>
    <mergeCell ref="BH72:BK72"/>
    <mergeCell ref="BL72:BO72"/>
    <mergeCell ref="BP72:BS72"/>
    <mergeCell ref="BT72:BV72"/>
    <mergeCell ref="BD71:BG71"/>
    <mergeCell ref="BH68:BK68"/>
    <mergeCell ref="BL67:BO67"/>
    <mergeCell ref="BP67:BS67"/>
    <mergeCell ref="BT67:BV67"/>
    <mergeCell ref="AZ68:BC68"/>
    <mergeCell ref="D70:E70"/>
    <mergeCell ref="F70:G70"/>
    <mergeCell ref="AI70:AR70"/>
    <mergeCell ref="AS70:AU70"/>
    <mergeCell ref="AV70:AY70"/>
    <mergeCell ref="AZ70:BC70"/>
    <mergeCell ref="BD70:BG70"/>
    <mergeCell ref="BL68:BO68"/>
    <mergeCell ref="BP68:BS68"/>
    <mergeCell ref="D68:E68"/>
    <mergeCell ref="F68:G68"/>
    <mergeCell ref="D69:E69"/>
    <mergeCell ref="F69:G69"/>
    <mergeCell ref="AI69:AR69"/>
    <mergeCell ref="AS69:AU69"/>
    <mergeCell ref="AV69:AY69"/>
    <mergeCell ref="AZ69:BC69"/>
    <mergeCell ref="BH70:BK70"/>
    <mergeCell ref="BL70:BO70"/>
    <mergeCell ref="BD66:BG66"/>
    <mergeCell ref="BH66:BK66"/>
    <mergeCell ref="BL66:BO66"/>
    <mergeCell ref="BP66:BS66"/>
    <mergeCell ref="BT66:BV66"/>
    <mergeCell ref="AZ66:BC66"/>
    <mergeCell ref="BT68:BV68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I68:AR68"/>
    <mergeCell ref="AS68:AU68"/>
    <mergeCell ref="AV68:AY68"/>
    <mergeCell ref="AZ67:BC67"/>
    <mergeCell ref="BD67:BG67"/>
    <mergeCell ref="BH67:BK67"/>
    <mergeCell ref="BD68:BG68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P24:BS24"/>
    <mergeCell ref="BT24:BV24"/>
    <mergeCell ref="D63:E63"/>
    <mergeCell ref="F63:G63"/>
    <mergeCell ref="AI63:AR63"/>
    <mergeCell ref="AS63:AU63"/>
    <mergeCell ref="AV63:AY63"/>
    <mergeCell ref="D26:E26"/>
    <mergeCell ref="F26:G26"/>
    <mergeCell ref="AI26:AR26"/>
    <mergeCell ref="AS26:AU26"/>
    <mergeCell ref="AV26:AY26"/>
    <mergeCell ref="AZ63:BC63"/>
    <mergeCell ref="BD63:BG63"/>
    <mergeCell ref="BH63:BK63"/>
    <mergeCell ref="BL63:BO63"/>
    <mergeCell ref="BP63:BS63"/>
    <mergeCell ref="BT63:BV63"/>
    <mergeCell ref="BD26:BG26"/>
    <mergeCell ref="BH26:BK26"/>
    <mergeCell ref="BL26:BO26"/>
    <mergeCell ref="BP26:BS26"/>
    <mergeCell ref="BT26:BV26"/>
    <mergeCell ref="AZ26:BC26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P51:BS51"/>
    <mergeCell ref="BT51:BV51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AI57:AR57"/>
    <mergeCell ref="AS57:AU57"/>
    <mergeCell ref="AV57:AY57"/>
    <mergeCell ref="AZ57:BC57"/>
    <mergeCell ref="BD57:BG57"/>
    <mergeCell ref="BH57:BK57"/>
    <mergeCell ref="BL57:BO57"/>
    <mergeCell ref="BP57:BS57"/>
    <mergeCell ref="BT57:BV57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L59:BO59"/>
    <mergeCell ref="BP59:BS59"/>
    <mergeCell ref="BT59:BV59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60:BS60"/>
    <mergeCell ref="BT60:BV60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L61:BO61"/>
    <mergeCell ref="BP61:BS61"/>
    <mergeCell ref="BT61:BV61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L60:BO60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L62:BO62"/>
    <mergeCell ref="BP62:BS62"/>
    <mergeCell ref="BT62:BV62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BP41:BS41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2:BS42"/>
    <mergeCell ref="BT42:BV42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AI45:AR45"/>
    <mergeCell ref="AS45:AU45"/>
    <mergeCell ref="AV45:AY45"/>
    <mergeCell ref="AZ45:BC45"/>
    <mergeCell ref="BD45:BG45"/>
    <mergeCell ref="BH45:BK45"/>
    <mergeCell ref="BL45:BO45"/>
    <mergeCell ref="BP45:BS45"/>
    <mergeCell ref="BT45:BV45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0:BS50"/>
    <mergeCell ref="BT50:BV50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2:BS32"/>
    <mergeCell ref="BT32:BV32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L31:BO31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BT33:BV33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</mergeCells>
  <phoneticPr fontId="1"/>
  <pageMargins left="0.70866141732283472" right="0.70866141732283472" top="0.74803149606299213" bottom="0.74803149606299213" header="0.31496062992125984" footer="0.31496062992125984"/>
  <pageSetup paperSize="9" scale="52" orientation="landscape" r:id="rId1"/>
  <headerFooter>
    <oddFooter>&amp;CTOYOTA MOTOR CORPORATION&amp;RVer 1.000J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DIAGCAN_CLT_COND_CTRL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DIAGCAN_CLT_COND_CTRL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795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125" t="s">
        <v>195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166" t="s">
        <v>129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49" t="s">
        <v>129</v>
      </c>
      <c r="AJ20" s="750"/>
      <c r="AK20" s="750"/>
      <c r="AL20" s="750"/>
      <c r="AM20" s="750"/>
      <c r="AN20" s="750"/>
      <c r="AO20" s="750"/>
      <c r="AP20" s="750"/>
      <c r="AQ20" s="750"/>
      <c r="AR20" s="751"/>
      <c r="AS20" s="752" t="s">
        <v>18</v>
      </c>
      <c r="AT20" s="752"/>
      <c r="AU20" s="752"/>
      <c r="AV20" s="741">
        <f t="shared" ref="AV20:AV29" si="0">LEN(L20)+LEN(M20)+LEN(N20)+LEN(O20)+LEN(P20)+LEN(Q20)</f>
        <v>13</v>
      </c>
      <c r="AW20" s="742"/>
      <c r="AX20" s="742"/>
      <c r="AY20" s="743"/>
      <c r="AZ20" s="756">
        <v>16</v>
      </c>
      <c r="BA20" s="757"/>
      <c r="BB20" s="757"/>
      <c r="BC20" s="758"/>
      <c r="BD20" s="741">
        <f t="shared" ref="BD20:BD30" si="1">IF(AS20="String", AZ20, IF(AS20="Number",ROUNDUP(AZ20/2,0),0))</f>
        <v>16</v>
      </c>
      <c r="BE20" s="742"/>
      <c r="BF20" s="742"/>
      <c r="BG20" s="743"/>
      <c r="BH20" s="753">
        <f t="shared" ref="BH20:BH30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5" si="3">AV20+BD20+BH20</f>
        <v>29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3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174" t="s">
        <v>454</v>
      </c>
      <c r="M21" s="174"/>
      <c r="N21" s="174"/>
      <c r="O21" s="174"/>
      <c r="P21" s="174"/>
      <c r="Q21" s="174"/>
      <c r="R21" s="174"/>
      <c r="S21" s="174"/>
      <c r="T21" s="174"/>
      <c r="U21" s="174"/>
      <c r="V21" s="321"/>
      <c r="W21" s="129" t="s">
        <v>503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749" t="s">
        <v>740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 t="shared" si="0"/>
        <v>32</v>
      </c>
      <c r="AW21" s="742"/>
      <c r="AX21" s="742"/>
      <c r="AY21" s="743"/>
      <c r="AZ21" s="756">
        <v>8</v>
      </c>
      <c r="BA21" s="757"/>
      <c r="BB21" s="757"/>
      <c r="BC21" s="758"/>
      <c r="BD21" s="741">
        <f t="shared" si="1"/>
        <v>8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3"/>
        <v>40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2.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174" t="s">
        <v>395</v>
      </c>
      <c r="M22" s="174"/>
      <c r="N22" s="174"/>
      <c r="O22" s="174"/>
      <c r="P22" s="174"/>
      <c r="Q22" s="174"/>
      <c r="R22" s="174"/>
      <c r="S22" s="174"/>
      <c r="T22" s="174"/>
      <c r="U22" s="174"/>
      <c r="V22" s="321"/>
      <c r="W22" s="129" t="s">
        <v>319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 t="s">
        <v>745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52" t="s">
        <v>42</v>
      </c>
      <c r="AT22" s="752"/>
      <c r="AU22" s="752"/>
      <c r="AV22" s="741">
        <f t="shared" si="0"/>
        <v>23</v>
      </c>
      <c r="AW22" s="742"/>
      <c r="AX22" s="742"/>
      <c r="AY22" s="743"/>
      <c r="AZ22" s="756">
        <v>2</v>
      </c>
      <c r="BA22" s="757"/>
      <c r="BB22" s="757"/>
      <c r="BC22" s="758"/>
      <c r="BD22" s="741">
        <f t="shared" si="1"/>
        <v>1</v>
      </c>
      <c r="BE22" s="742"/>
      <c r="BF22" s="742"/>
      <c r="BG22" s="743"/>
      <c r="BH22" s="741">
        <f t="shared" si="2"/>
        <v>1</v>
      </c>
      <c r="BI22" s="742"/>
      <c r="BJ22" s="742"/>
      <c r="BK22" s="743"/>
      <c r="BL22" s="741"/>
      <c r="BM22" s="742"/>
      <c r="BN22" s="742"/>
      <c r="BO22" s="743"/>
      <c r="BP22" s="741">
        <f t="shared" si="3"/>
        <v>25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2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167" t="s">
        <v>296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300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746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6" t="s">
        <v>42</v>
      </c>
      <c r="AT23" s="757"/>
      <c r="AU23" s="758"/>
      <c r="AV23" s="741">
        <f t="shared" si="0"/>
        <v>15</v>
      </c>
      <c r="AW23" s="742"/>
      <c r="AX23" s="742"/>
      <c r="AY23" s="743"/>
      <c r="AZ23" s="756">
        <v>2</v>
      </c>
      <c r="BA23" s="757"/>
      <c r="BB23" s="757"/>
      <c r="BC23" s="758"/>
      <c r="BD23" s="741">
        <f t="shared" si="1"/>
        <v>1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17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2.5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167" t="s">
        <v>431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433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735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752" t="s">
        <v>18</v>
      </c>
      <c r="AT24" s="752"/>
      <c r="AU24" s="752"/>
      <c r="AV24" s="741">
        <f t="shared" si="0"/>
        <v>27</v>
      </c>
      <c r="AW24" s="742"/>
      <c r="AX24" s="742"/>
      <c r="AY24" s="743"/>
      <c r="AZ24" s="756">
        <v>2</v>
      </c>
      <c r="BA24" s="757"/>
      <c r="BB24" s="757"/>
      <c r="BC24" s="758"/>
      <c r="BD24" s="741">
        <f t="shared" si="1"/>
        <v>2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29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167" t="s">
        <v>434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 t="s">
        <v>436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742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18</v>
      </c>
      <c r="AT25" s="752"/>
      <c r="AU25" s="752"/>
      <c r="AV25" s="741">
        <f t="shared" si="0"/>
        <v>19</v>
      </c>
      <c r="AW25" s="742"/>
      <c r="AX25" s="742"/>
      <c r="AY25" s="743"/>
      <c r="AZ25" s="756">
        <v>510</v>
      </c>
      <c r="BA25" s="757"/>
      <c r="BB25" s="757"/>
      <c r="BC25" s="758"/>
      <c r="BD25" s="741">
        <f t="shared" si="1"/>
        <v>510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529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12" customHeight="1">
      <c r="B26" s="253"/>
      <c r="C26" s="261">
        <v>6</v>
      </c>
      <c r="D26" s="747"/>
      <c r="E26" s="748"/>
      <c r="F26" s="747"/>
      <c r="G26" s="748"/>
      <c r="H26" s="266"/>
      <c r="I26" s="266"/>
      <c r="J26" s="267"/>
      <c r="K26" s="267"/>
      <c r="L26" s="167" t="s">
        <v>418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 t="s">
        <v>422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220" t="s">
        <v>424</v>
      </c>
      <c r="AJ26" s="169"/>
      <c r="AK26" s="169"/>
      <c r="AL26" s="169"/>
      <c r="AM26" s="169"/>
      <c r="AN26" s="169"/>
      <c r="AO26" s="169"/>
      <c r="AP26" s="169"/>
      <c r="AQ26" s="169"/>
      <c r="AR26" s="170"/>
      <c r="AS26" s="752" t="s">
        <v>61</v>
      </c>
      <c r="AT26" s="752"/>
      <c r="AU26" s="752"/>
      <c r="AV26" s="741">
        <f t="shared" si="0"/>
        <v>19</v>
      </c>
      <c r="AW26" s="742"/>
      <c r="AX26" s="742"/>
      <c r="AY26" s="743"/>
      <c r="AZ26" s="756">
        <v>2</v>
      </c>
      <c r="BA26" s="757"/>
      <c r="BB26" s="757"/>
      <c r="BC26" s="758"/>
      <c r="BD26" s="741">
        <f t="shared" si="1"/>
        <v>0</v>
      </c>
      <c r="BE26" s="742"/>
      <c r="BF26" s="742"/>
      <c r="BG26" s="743"/>
      <c r="BH26" s="753">
        <f t="shared" si="2"/>
        <v>3</v>
      </c>
      <c r="BI26" s="754"/>
      <c r="BJ26" s="754"/>
      <c r="BK26" s="755"/>
      <c r="BL26" s="753"/>
      <c r="BM26" s="754"/>
      <c r="BN26" s="754"/>
      <c r="BO26" s="755"/>
      <c r="BP26" s="741">
        <f t="shared" ref="BP26:BP27" si="4">SUM(AV26:BK26)+BL26*SUM(BP27:BS29)</f>
        <v>24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12" customHeight="1">
      <c r="B27" s="253"/>
      <c r="C27" s="268">
        <v>7</v>
      </c>
      <c r="D27" s="741"/>
      <c r="E27" s="743"/>
      <c r="F27" s="741"/>
      <c r="G27" s="743"/>
      <c r="H27" s="266"/>
      <c r="I27" s="266"/>
      <c r="J27" s="267"/>
      <c r="K27" s="267"/>
      <c r="L27" s="167"/>
      <c r="M27" s="167" t="s">
        <v>420</v>
      </c>
      <c r="N27" s="167"/>
      <c r="O27" s="167"/>
      <c r="P27" s="167"/>
      <c r="Q27" s="167"/>
      <c r="R27" s="167"/>
      <c r="S27" s="167"/>
      <c r="T27" s="167"/>
      <c r="U27" s="167"/>
      <c r="V27" s="168"/>
      <c r="W27" s="166" t="s">
        <v>426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 t="s">
        <v>426</v>
      </c>
      <c r="AJ27" s="179"/>
      <c r="AK27" s="179"/>
      <c r="AL27" s="179"/>
      <c r="AM27" s="179"/>
      <c r="AN27" s="179"/>
      <c r="AO27" s="179"/>
      <c r="AP27" s="179"/>
      <c r="AQ27" s="179"/>
      <c r="AR27" s="180"/>
      <c r="AS27" s="938" t="s">
        <v>414</v>
      </c>
      <c r="AT27" s="938"/>
      <c r="AU27" s="938"/>
      <c r="AV27" s="741">
        <f t="shared" si="0"/>
        <v>31</v>
      </c>
      <c r="AW27" s="742"/>
      <c r="AX27" s="742"/>
      <c r="AY27" s="743"/>
      <c r="AZ27" s="756">
        <v>0</v>
      </c>
      <c r="BA27" s="757"/>
      <c r="BB27" s="757"/>
      <c r="BC27" s="758"/>
      <c r="BD27" s="741">
        <f t="shared" si="1"/>
        <v>0</v>
      </c>
      <c r="BE27" s="742"/>
      <c r="BF27" s="742"/>
      <c r="BG27" s="743"/>
      <c r="BH27" s="753">
        <f t="shared" si="2"/>
        <v>0</v>
      </c>
      <c r="BI27" s="754"/>
      <c r="BJ27" s="754"/>
      <c r="BK27" s="755"/>
      <c r="BL27" s="753"/>
      <c r="BM27" s="754"/>
      <c r="BN27" s="754"/>
      <c r="BO27" s="755"/>
      <c r="BP27" s="741">
        <f t="shared" si="4"/>
        <v>31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24.75" customHeight="1">
      <c r="B28" s="253"/>
      <c r="C28" s="266">
        <v>8</v>
      </c>
      <c r="D28" s="741"/>
      <c r="E28" s="743"/>
      <c r="F28" s="741"/>
      <c r="G28" s="743"/>
      <c r="H28" s="266"/>
      <c r="I28" s="266"/>
      <c r="J28" s="267"/>
      <c r="K28" s="267"/>
      <c r="L28" s="167"/>
      <c r="M28" s="167"/>
      <c r="N28" s="167" t="s">
        <v>415</v>
      </c>
      <c r="O28" s="167"/>
      <c r="P28" s="167"/>
      <c r="Q28" s="167"/>
      <c r="R28" s="167"/>
      <c r="S28" s="167"/>
      <c r="T28" s="167"/>
      <c r="U28" s="167"/>
      <c r="V28" s="168"/>
      <c r="W28" s="166" t="s">
        <v>416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957" t="s">
        <v>743</v>
      </c>
      <c r="AJ28" s="1006"/>
      <c r="AK28" s="1006"/>
      <c r="AL28" s="1006"/>
      <c r="AM28" s="1006"/>
      <c r="AN28" s="1006"/>
      <c r="AO28" s="1006"/>
      <c r="AP28" s="1006"/>
      <c r="AQ28" s="1006"/>
      <c r="AR28" s="1007"/>
      <c r="AS28" s="752" t="s">
        <v>18</v>
      </c>
      <c r="AT28" s="752"/>
      <c r="AU28" s="752"/>
      <c r="AV28" s="741">
        <f t="shared" si="0"/>
        <v>22</v>
      </c>
      <c r="AW28" s="742"/>
      <c r="AX28" s="742"/>
      <c r="AY28" s="743"/>
      <c r="AZ28" s="756">
        <v>3</v>
      </c>
      <c r="BA28" s="757"/>
      <c r="BB28" s="757"/>
      <c r="BC28" s="758"/>
      <c r="BD28" s="741">
        <f t="shared" si="1"/>
        <v>3</v>
      </c>
      <c r="BE28" s="742"/>
      <c r="BF28" s="742"/>
      <c r="BG28" s="743"/>
      <c r="BH28" s="753">
        <f t="shared" si="2"/>
        <v>0</v>
      </c>
      <c r="BI28" s="754"/>
      <c r="BJ28" s="754"/>
      <c r="BK28" s="755"/>
      <c r="BL28" s="753"/>
      <c r="BM28" s="754"/>
      <c r="BN28" s="754"/>
      <c r="BO28" s="755"/>
      <c r="BP28" s="741">
        <f>AV28+BD28+BH28</f>
        <v>25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24.75" customHeight="1">
      <c r="B29" s="253"/>
      <c r="C29" s="268">
        <v>9</v>
      </c>
      <c r="D29" s="741"/>
      <c r="E29" s="743"/>
      <c r="F29" s="741"/>
      <c r="G29" s="743"/>
      <c r="H29" s="266"/>
      <c r="I29" s="266"/>
      <c r="J29" s="267"/>
      <c r="K29" s="267"/>
      <c r="L29" s="167"/>
      <c r="M29" s="167"/>
      <c r="N29" s="167" t="s">
        <v>184</v>
      </c>
      <c r="O29" s="167"/>
      <c r="P29" s="167"/>
      <c r="Q29" s="167"/>
      <c r="R29" s="167"/>
      <c r="S29" s="167"/>
      <c r="T29" s="167"/>
      <c r="U29" s="167"/>
      <c r="V29" s="168"/>
      <c r="W29" s="166" t="s">
        <v>417</v>
      </c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957" t="s">
        <v>744</v>
      </c>
      <c r="AJ29" s="958"/>
      <c r="AK29" s="958"/>
      <c r="AL29" s="958"/>
      <c r="AM29" s="958"/>
      <c r="AN29" s="958"/>
      <c r="AO29" s="958"/>
      <c r="AP29" s="958"/>
      <c r="AQ29" s="958"/>
      <c r="AR29" s="959"/>
      <c r="AS29" s="752" t="s">
        <v>18</v>
      </c>
      <c r="AT29" s="752"/>
      <c r="AU29" s="752"/>
      <c r="AV29" s="741">
        <f t="shared" si="0"/>
        <v>9</v>
      </c>
      <c r="AW29" s="742"/>
      <c r="AX29" s="742"/>
      <c r="AY29" s="743"/>
      <c r="AZ29" s="756">
        <v>2</v>
      </c>
      <c r="BA29" s="757"/>
      <c r="BB29" s="757"/>
      <c r="BC29" s="758"/>
      <c r="BD29" s="741">
        <f t="shared" si="1"/>
        <v>2</v>
      </c>
      <c r="BE29" s="742"/>
      <c r="BF29" s="742"/>
      <c r="BG29" s="743"/>
      <c r="BH29" s="753">
        <f t="shared" si="2"/>
        <v>0</v>
      </c>
      <c r="BI29" s="754"/>
      <c r="BJ29" s="754"/>
      <c r="BK29" s="755"/>
      <c r="BL29" s="753"/>
      <c r="BM29" s="754"/>
      <c r="BN29" s="754"/>
      <c r="BO29" s="755"/>
      <c r="BP29" s="741">
        <f>AV29+BD29+BH29</f>
        <v>11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33.75" customHeight="1">
      <c r="B30" s="253"/>
      <c r="C30" s="266">
        <v>10</v>
      </c>
      <c r="D30" s="741"/>
      <c r="E30" s="743"/>
      <c r="F30" s="741"/>
      <c r="G30" s="743"/>
      <c r="H30" s="266"/>
      <c r="I30" s="266"/>
      <c r="J30" s="267"/>
      <c r="K30" s="267"/>
      <c r="L30" s="167" t="s">
        <v>437</v>
      </c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 t="s">
        <v>438</v>
      </c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 t="s">
        <v>739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752" t="s">
        <v>18</v>
      </c>
      <c r="AT30" s="752"/>
      <c r="AU30" s="752"/>
      <c r="AV30" s="741">
        <f t="shared" ref="AV30" si="5">LEN(L30)+LEN(M30)+LEN(N30)+LEN(O30)+LEN(P30)+LEN(Q30)</f>
        <v>32</v>
      </c>
      <c r="AW30" s="742"/>
      <c r="AX30" s="742"/>
      <c r="AY30" s="743"/>
      <c r="AZ30" s="756">
        <v>3</v>
      </c>
      <c r="BA30" s="757"/>
      <c r="BB30" s="757"/>
      <c r="BC30" s="758"/>
      <c r="BD30" s="741">
        <f t="shared" si="1"/>
        <v>3</v>
      </c>
      <c r="BE30" s="742"/>
      <c r="BF30" s="742"/>
      <c r="BG30" s="743"/>
      <c r="BH30" s="753">
        <f t="shared" si="2"/>
        <v>0</v>
      </c>
      <c r="BI30" s="754"/>
      <c r="BJ30" s="754"/>
      <c r="BK30" s="755"/>
      <c r="BL30" s="753"/>
      <c r="BM30" s="754"/>
      <c r="BN30" s="754"/>
      <c r="BO30" s="755"/>
      <c r="BP30" s="741">
        <f>AV30+BD30+BH30</f>
        <v>35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50">
    <mergeCell ref="AI29:AR29"/>
    <mergeCell ref="AI28:AR2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1:BV21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1:AR21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BD22:BG22"/>
    <mergeCell ref="AZ22:BC22"/>
    <mergeCell ref="AV22:AY22"/>
    <mergeCell ref="AS22:AU22"/>
    <mergeCell ref="F22:G22"/>
    <mergeCell ref="D22:E22"/>
    <mergeCell ref="AI22:AR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H28:BK28"/>
    <mergeCell ref="BL28:BO28"/>
    <mergeCell ref="BP28:BS28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AI30:AR30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6:BC66"/>
    <mergeCell ref="AZ67:BC67"/>
    <mergeCell ref="BD67:BG67"/>
    <mergeCell ref="BH67:BK67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70:BS70"/>
    <mergeCell ref="BT70:BV70"/>
    <mergeCell ref="D71:E71"/>
    <mergeCell ref="F71:G71"/>
    <mergeCell ref="AI71:AR71"/>
    <mergeCell ref="AS71:AU71"/>
    <mergeCell ref="AV71:AY71"/>
    <mergeCell ref="AZ69:BC69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2:BS72"/>
    <mergeCell ref="BT72:BV72"/>
    <mergeCell ref="D73:E73"/>
    <mergeCell ref="F73:G73"/>
    <mergeCell ref="AI73:AR73"/>
    <mergeCell ref="AS73:AU73"/>
    <mergeCell ref="AV73:AY73"/>
    <mergeCell ref="AZ71:BC71"/>
    <mergeCell ref="BD71:BG71"/>
    <mergeCell ref="BH71:BK71"/>
    <mergeCell ref="BP71:BS71"/>
    <mergeCell ref="BT71:BV71"/>
    <mergeCell ref="D72:E72"/>
    <mergeCell ref="F72:G72"/>
    <mergeCell ref="AI72:AR72"/>
    <mergeCell ref="AS72:AU72"/>
    <mergeCell ref="AV72:AY72"/>
    <mergeCell ref="BP74:BS74"/>
    <mergeCell ref="BT74:BV74"/>
    <mergeCell ref="D75:E75"/>
    <mergeCell ref="F75:G75"/>
    <mergeCell ref="AI75:AR75"/>
    <mergeCell ref="AS75:AU75"/>
    <mergeCell ref="AV75:AY75"/>
    <mergeCell ref="AZ73:BC73"/>
    <mergeCell ref="BD73:BG73"/>
    <mergeCell ref="BH73:BK73"/>
    <mergeCell ref="BP73:BS73"/>
    <mergeCell ref="BT73:BV73"/>
    <mergeCell ref="D74:E74"/>
    <mergeCell ref="F74:G74"/>
    <mergeCell ref="AI74:AR74"/>
    <mergeCell ref="AS74:AU74"/>
    <mergeCell ref="AV74:AY74"/>
    <mergeCell ref="BP77:BS77"/>
    <mergeCell ref="BT77:BV77"/>
    <mergeCell ref="AI20:AR20"/>
    <mergeCell ref="BP22:BS22"/>
    <mergeCell ref="BL22:BO22"/>
    <mergeCell ref="BH22:BK22"/>
    <mergeCell ref="AZ76:BC76"/>
    <mergeCell ref="BD76:BG76"/>
    <mergeCell ref="BH76:BK76"/>
    <mergeCell ref="BP76:BS76"/>
    <mergeCell ref="BT76:BV76"/>
    <mergeCell ref="AI77:AR77"/>
    <mergeCell ref="AS77:AU77"/>
    <mergeCell ref="AV77:AY77"/>
    <mergeCell ref="AZ75:BC75"/>
    <mergeCell ref="BD75:BG75"/>
    <mergeCell ref="BH75:BK75"/>
    <mergeCell ref="BP75:BS75"/>
    <mergeCell ref="BT75:BV75"/>
    <mergeCell ref="AI76:AR76"/>
    <mergeCell ref="AS76:AU76"/>
    <mergeCell ref="AV76:AY76"/>
    <mergeCell ref="AZ74:BC74"/>
    <mergeCell ref="BD74:BG74"/>
    <mergeCell ref="AZ77:BC77"/>
    <mergeCell ref="BD77:BG77"/>
    <mergeCell ref="BH77:BK77"/>
    <mergeCell ref="D77:E77"/>
    <mergeCell ref="F77:G77"/>
    <mergeCell ref="D76:E76"/>
    <mergeCell ref="F76:G76"/>
    <mergeCell ref="BH74:BK74"/>
    <mergeCell ref="AZ72:BC72"/>
    <mergeCell ref="BD72:BG72"/>
    <mergeCell ref="BH72:BK7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landscape" r:id="rId1"/>
  <headerFooter>
    <oddFooter>&amp;CTOYOTA MOTOR CORPORATION&amp;RVer 1.000J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DIAGCAN_CLT_COND_CTRL_DTC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DIAGCAN_CLT_COND_CTRL_DTC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534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798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125" t="s">
        <v>195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166" t="s">
        <v>129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49" t="s">
        <v>43</v>
      </c>
      <c r="AJ20" s="750"/>
      <c r="AK20" s="750"/>
      <c r="AL20" s="750"/>
      <c r="AM20" s="750"/>
      <c r="AN20" s="750"/>
      <c r="AO20" s="750"/>
      <c r="AP20" s="750"/>
      <c r="AQ20" s="750"/>
      <c r="AR20" s="751"/>
      <c r="AS20" s="752" t="s">
        <v>18</v>
      </c>
      <c r="AT20" s="752"/>
      <c r="AU20" s="752"/>
      <c r="AV20" s="741">
        <f t="shared" ref="AV20:AV30" si="0">LEN(L20)+LEN(M20)+LEN(N20)+LEN(O20)+LEN(P20)+LEN(Q20)</f>
        <v>13</v>
      </c>
      <c r="AW20" s="742"/>
      <c r="AX20" s="742"/>
      <c r="AY20" s="743"/>
      <c r="AZ20" s="756">
        <v>16</v>
      </c>
      <c r="BA20" s="757"/>
      <c r="BB20" s="757"/>
      <c r="BC20" s="758"/>
      <c r="BD20" s="741">
        <f t="shared" ref="BD20:BD30" si="1">IF(AS20="String", AZ20, IF(AS20="Number",ROUNDUP(AZ20/2,0),0))</f>
        <v>16</v>
      </c>
      <c r="BE20" s="742"/>
      <c r="BF20" s="742"/>
      <c r="BG20" s="743"/>
      <c r="BH20" s="753">
        <f t="shared" ref="BH20:BH30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29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41.2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174" t="s">
        <v>502</v>
      </c>
      <c r="M21" s="174"/>
      <c r="N21" s="174"/>
      <c r="O21" s="174"/>
      <c r="P21" s="174"/>
      <c r="Q21" s="174"/>
      <c r="R21" s="174"/>
      <c r="S21" s="174"/>
      <c r="T21" s="174"/>
      <c r="U21" s="174"/>
      <c r="V21" s="321"/>
      <c r="W21" s="129" t="s">
        <v>504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749" t="s">
        <v>747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 t="shared" si="0"/>
        <v>35</v>
      </c>
      <c r="AW21" s="742"/>
      <c r="AX21" s="742"/>
      <c r="AY21" s="743"/>
      <c r="AZ21" s="756">
        <v>8</v>
      </c>
      <c r="BA21" s="757"/>
      <c r="BB21" s="757"/>
      <c r="BC21" s="758"/>
      <c r="BD21" s="741">
        <f t="shared" si="1"/>
        <v>8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43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8.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174" t="s">
        <v>395</v>
      </c>
      <c r="M22" s="174"/>
      <c r="N22" s="174"/>
      <c r="O22" s="174"/>
      <c r="P22" s="174"/>
      <c r="Q22" s="174"/>
      <c r="R22" s="174"/>
      <c r="S22" s="174"/>
      <c r="T22" s="174"/>
      <c r="U22" s="174"/>
      <c r="V22" s="321"/>
      <c r="W22" s="129" t="s">
        <v>319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 t="s">
        <v>745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52" t="s">
        <v>42</v>
      </c>
      <c r="AT22" s="752"/>
      <c r="AU22" s="752"/>
      <c r="AV22" s="741">
        <f t="shared" si="0"/>
        <v>23</v>
      </c>
      <c r="AW22" s="742"/>
      <c r="AX22" s="742"/>
      <c r="AY22" s="743"/>
      <c r="AZ22" s="756">
        <v>2</v>
      </c>
      <c r="BA22" s="757"/>
      <c r="BB22" s="757"/>
      <c r="BC22" s="758"/>
      <c r="BD22" s="741">
        <f t="shared" si="1"/>
        <v>1</v>
      </c>
      <c r="BE22" s="742"/>
      <c r="BF22" s="742"/>
      <c r="BG22" s="743"/>
      <c r="BH22" s="741">
        <f t="shared" si="2"/>
        <v>1</v>
      </c>
      <c r="BI22" s="742"/>
      <c r="BJ22" s="742"/>
      <c r="BK22" s="743"/>
      <c r="BL22" s="741"/>
      <c r="BM22" s="742"/>
      <c r="BN22" s="742"/>
      <c r="BO22" s="743"/>
      <c r="BP22" s="741">
        <f t="shared" ref="BP22:BP25" si="3">AV22+BD22+BH22</f>
        <v>25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2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167" t="s">
        <v>296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300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746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6" t="s">
        <v>42</v>
      </c>
      <c r="AT23" s="757"/>
      <c r="AU23" s="758"/>
      <c r="AV23" s="741">
        <f t="shared" si="0"/>
        <v>15</v>
      </c>
      <c r="AW23" s="742"/>
      <c r="AX23" s="742"/>
      <c r="AY23" s="743"/>
      <c r="AZ23" s="756">
        <v>2</v>
      </c>
      <c r="BA23" s="757"/>
      <c r="BB23" s="757"/>
      <c r="BC23" s="758"/>
      <c r="BD23" s="741">
        <f t="shared" si="1"/>
        <v>1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17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2.5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167" t="s">
        <v>431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433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741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752" t="s">
        <v>18</v>
      </c>
      <c r="AT24" s="752"/>
      <c r="AU24" s="752"/>
      <c r="AV24" s="741">
        <f t="shared" si="0"/>
        <v>27</v>
      </c>
      <c r="AW24" s="742"/>
      <c r="AX24" s="742"/>
      <c r="AY24" s="743"/>
      <c r="AZ24" s="756">
        <v>2</v>
      </c>
      <c r="BA24" s="757"/>
      <c r="BB24" s="757"/>
      <c r="BC24" s="758"/>
      <c r="BD24" s="741">
        <f t="shared" si="1"/>
        <v>2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29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24.7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167" t="s">
        <v>434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 t="s">
        <v>436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736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18</v>
      </c>
      <c r="AT25" s="752"/>
      <c r="AU25" s="752"/>
      <c r="AV25" s="741">
        <f t="shared" si="0"/>
        <v>19</v>
      </c>
      <c r="AW25" s="742"/>
      <c r="AX25" s="742"/>
      <c r="AY25" s="743"/>
      <c r="AZ25" s="756">
        <v>510</v>
      </c>
      <c r="BA25" s="757"/>
      <c r="BB25" s="757"/>
      <c r="BC25" s="758"/>
      <c r="BD25" s="741">
        <f t="shared" si="1"/>
        <v>510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529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>
        <v>6</v>
      </c>
      <c r="D26" s="747"/>
      <c r="E26" s="748"/>
      <c r="F26" s="747"/>
      <c r="G26" s="748"/>
      <c r="H26" s="266"/>
      <c r="I26" s="266"/>
      <c r="J26" s="267"/>
      <c r="K26" s="267"/>
      <c r="L26" s="167" t="s">
        <v>418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 t="s">
        <v>422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220" t="s">
        <v>424</v>
      </c>
      <c r="AJ26" s="125"/>
      <c r="AK26" s="125"/>
      <c r="AL26" s="125"/>
      <c r="AM26" s="125"/>
      <c r="AN26" s="125"/>
      <c r="AO26" s="125"/>
      <c r="AP26" s="125"/>
      <c r="AQ26" s="125"/>
      <c r="AR26" s="126"/>
      <c r="AS26" s="752" t="s">
        <v>61</v>
      </c>
      <c r="AT26" s="752"/>
      <c r="AU26" s="752"/>
      <c r="AV26" s="741">
        <f t="shared" si="0"/>
        <v>19</v>
      </c>
      <c r="AW26" s="742"/>
      <c r="AX26" s="742"/>
      <c r="AY26" s="743"/>
      <c r="AZ26" s="756">
        <v>2</v>
      </c>
      <c r="BA26" s="757"/>
      <c r="BB26" s="757"/>
      <c r="BC26" s="758"/>
      <c r="BD26" s="741">
        <f t="shared" si="1"/>
        <v>0</v>
      </c>
      <c r="BE26" s="742"/>
      <c r="BF26" s="742"/>
      <c r="BG26" s="743"/>
      <c r="BH26" s="753">
        <f t="shared" si="2"/>
        <v>3</v>
      </c>
      <c r="BI26" s="754"/>
      <c r="BJ26" s="754"/>
      <c r="BK26" s="755"/>
      <c r="BL26" s="753"/>
      <c r="BM26" s="754"/>
      <c r="BN26" s="754"/>
      <c r="BO26" s="755"/>
      <c r="BP26" s="741">
        <f t="shared" ref="BP26:BP27" si="4">SUM(AV26:BK26)+BL26*SUM(BP27:BS29)</f>
        <v>24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>
        <v>7</v>
      </c>
      <c r="D27" s="741"/>
      <c r="E27" s="743"/>
      <c r="F27" s="741"/>
      <c r="G27" s="743"/>
      <c r="H27" s="266"/>
      <c r="I27" s="266"/>
      <c r="J27" s="267"/>
      <c r="K27" s="267"/>
      <c r="L27" s="167"/>
      <c r="M27" s="167" t="s">
        <v>420</v>
      </c>
      <c r="N27" s="167"/>
      <c r="O27" s="167"/>
      <c r="P27" s="167"/>
      <c r="Q27" s="167"/>
      <c r="R27" s="167"/>
      <c r="S27" s="167"/>
      <c r="T27" s="167"/>
      <c r="U27" s="167"/>
      <c r="V27" s="168"/>
      <c r="W27" s="166" t="s">
        <v>426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 t="s">
        <v>426</v>
      </c>
      <c r="AJ27" s="167"/>
      <c r="AK27" s="167"/>
      <c r="AL27" s="167"/>
      <c r="AM27" s="167"/>
      <c r="AN27" s="167"/>
      <c r="AO27" s="167"/>
      <c r="AP27" s="167"/>
      <c r="AQ27" s="167"/>
      <c r="AR27" s="168"/>
      <c r="AS27" s="938" t="s">
        <v>414</v>
      </c>
      <c r="AT27" s="938"/>
      <c r="AU27" s="938"/>
      <c r="AV27" s="741">
        <f t="shared" si="0"/>
        <v>31</v>
      </c>
      <c r="AW27" s="742"/>
      <c r="AX27" s="742"/>
      <c r="AY27" s="743"/>
      <c r="AZ27" s="756">
        <v>0</v>
      </c>
      <c r="BA27" s="757"/>
      <c r="BB27" s="757"/>
      <c r="BC27" s="758"/>
      <c r="BD27" s="741">
        <f t="shared" si="1"/>
        <v>0</v>
      </c>
      <c r="BE27" s="742"/>
      <c r="BF27" s="742"/>
      <c r="BG27" s="743"/>
      <c r="BH27" s="753">
        <f t="shared" si="2"/>
        <v>0</v>
      </c>
      <c r="BI27" s="754"/>
      <c r="BJ27" s="754"/>
      <c r="BK27" s="755"/>
      <c r="BL27" s="753"/>
      <c r="BM27" s="754"/>
      <c r="BN27" s="754"/>
      <c r="BO27" s="755"/>
      <c r="BP27" s="741">
        <f t="shared" si="4"/>
        <v>31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24.75" customHeight="1">
      <c r="B28" s="253"/>
      <c r="C28" s="266">
        <v>8</v>
      </c>
      <c r="D28" s="741"/>
      <c r="E28" s="743"/>
      <c r="F28" s="741"/>
      <c r="G28" s="743"/>
      <c r="H28" s="266"/>
      <c r="I28" s="266"/>
      <c r="J28" s="267"/>
      <c r="K28" s="267"/>
      <c r="L28" s="167"/>
      <c r="M28" s="167"/>
      <c r="N28" s="167" t="s">
        <v>415</v>
      </c>
      <c r="O28" s="167"/>
      <c r="P28" s="167"/>
      <c r="Q28" s="167"/>
      <c r="R28" s="167"/>
      <c r="S28" s="167"/>
      <c r="T28" s="167"/>
      <c r="U28" s="167"/>
      <c r="V28" s="168"/>
      <c r="W28" s="166" t="s">
        <v>416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957" t="s">
        <v>737</v>
      </c>
      <c r="AJ28" s="958"/>
      <c r="AK28" s="958"/>
      <c r="AL28" s="958"/>
      <c r="AM28" s="958"/>
      <c r="AN28" s="958"/>
      <c r="AO28" s="958"/>
      <c r="AP28" s="958"/>
      <c r="AQ28" s="958"/>
      <c r="AR28" s="959"/>
      <c r="AS28" s="752" t="s">
        <v>18</v>
      </c>
      <c r="AT28" s="752"/>
      <c r="AU28" s="752"/>
      <c r="AV28" s="741">
        <f t="shared" si="0"/>
        <v>22</v>
      </c>
      <c r="AW28" s="742"/>
      <c r="AX28" s="742"/>
      <c r="AY28" s="743"/>
      <c r="AZ28" s="756">
        <v>3</v>
      </c>
      <c r="BA28" s="757"/>
      <c r="BB28" s="757"/>
      <c r="BC28" s="758"/>
      <c r="BD28" s="741">
        <f t="shared" si="1"/>
        <v>3</v>
      </c>
      <c r="BE28" s="742"/>
      <c r="BF28" s="742"/>
      <c r="BG28" s="743"/>
      <c r="BH28" s="753">
        <f t="shared" si="2"/>
        <v>0</v>
      </c>
      <c r="BI28" s="754"/>
      <c r="BJ28" s="754"/>
      <c r="BK28" s="755"/>
      <c r="BL28" s="753"/>
      <c r="BM28" s="754"/>
      <c r="BN28" s="754"/>
      <c r="BO28" s="755"/>
      <c r="BP28" s="741">
        <f>AV28+BD28+BH28</f>
        <v>25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28.5" customHeight="1">
      <c r="B29" s="253"/>
      <c r="C29" s="268">
        <v>9</v>
      </c>
      <c r="D29" s="741"/>
      <c r="E29" s="743"/>
      <c r="F29" s="741"/>
      <c r="G29" s="743"/>
      <c r="H29" s="266"/>
      <c r="I29" s="266"/>
      <c r="J29" s="267"/>
      <c r="K29" s="267"/>
      <c r="L29" s="167"/>
      <c r="M29" s="167"/>
      <c r="N29" s="167" t="s">
        <v>184</v>
      </c>
      <c r="O29" s="167"/>
      <c r="P29" s="167"/>
      <c r="Q29" s="167"/>
      <c r="R29" s="167"/>
      <c r="S29" s="167"/>
      <c r="T29" s="167"/>
      <c r="U29" s="167"/>
      <c r="V29" s="168"/>
      <c r="W29" s="166" t="s">
        <v>417</v>
      </c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957" t="s">
        <v>738</v>
      </c>
      <c r="AJ29" s="1006"/>
      <c r="AK29" s="1006"/>
      <c r="AL29" s="1006"/>
      <c r="AM29" s="1006"/>
      <c r="AN29" s="1006"/>
      <c r="AO29" s="1006"/>
      <c r="AP29" s="1006"/>
      <c r="AQ29" s="1006"/>
      <c r="AR29" s="1007"/>
      <c r="AS29" s="752" t="s">
        <v>18</v>
      </c>
      <c r="AT29" s="752"/>
      <c r="AU29" s="752"/>
      <c r="AV29" s="741">
        <f t="shared" si="0"/>
        <v>9</v>
      </c>
      <c r="AW29" s="742"/>
      <c r="AX29" s="742"/>
      <c r="AY29" s="743"/>
      <c r="AZ29" s="756">
        <v>2</v>
      </c>
      <c r="BA29" s="757"/>
      <c r="BB29" s="757"/>
      <c r="BC29" s="758"/>
      <c r="BD29" s="741">
        <f t="shared" si="1"/>
        <v>2</v>
      </c>
      <c r="BE29" s="742"/>
      <c r="BF29" s="742"/>
      <c r="BG29" s="743"/>
      <c r="BH29" s="753">
        <f t="shared" si="2"/>
        <v>0</v>
      </c>
      <c r="BI29" s="754"/>
      <c r="BJ29" s="754"/>
      <c r="BK29" s="755"/>
      <c r="BL29" s="753"/>
      <c r="BM29" s="754"/>
      <c r="BN29" s="754"/>
      <c r="BO29" s="755"/>
      <c r="BP29" s="741">
        <f>AV29+BD29+BH29</f>
        <v>11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36.75" customHeight="1">
      <c r="B30" s="253"/>
      <c r="C30" s="266">
        <v>10</v>
      </c>
      <c r="D30" s="741"/>
      <c r="E30" s="743"/>
      <c r="F30" s="741"/>
      <c r="G30" s="743"/>
      <c r="H30" s="266"/>
      <c r="I30" s="266"/>
      <c r="J30" s="267"/>
      <c r="K30" s="267"/>
      <c r="L30" s="167" t="s">
        <v>437</v>
      </c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 t="s">
        <v>438</v>
      </c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 t="s">
        <v>739</v>
      </c>
      <c r="AJ30" s="813"/>
      <c r="AK30" s="813"/>
      <c r="AL30" s="813"/>
      <c r="AM30" s="813"/>
      <c r="AN30" s="813"/>
      <c r="AO30" s="813"/>
      <c r="AP30" s="813"/>
      <c r="AQ30" s="813"/>
      <c r="AR30" s="814"/>
      <c r="AS30" s="752" t="s">
        <v>18</v>
      </c>
      <c r="AT30" s="752"/>
      <c r="AU30" s="752"/>
      <c r="AV30" s="741">
        <f t="shared" si="0"/>
        <v>32</v>
      </c>
      <c r="AW30" s="742"/>
      <c r="AX30" s="742"/>
      <c r="AY30" s="743"/>
      <c r="AZ30" s="756">
        <v>3</v>
      </c>
      <c r="BA30" s="757"/>
      <c r="BB30" s="757"/>
      <c r="BC30" s="758"/>
      <c r="BD30" s="741">
        <f t="shared" si="1"/>
        <v>3</v>
      </c>
      <c r="BE30" s="742"/>
      <c r="BF30" s="742"/>
      <c r="BG30" s="743"/>
      <c r="BH30" s="753">
        <f t="shared" si="2"/>
        <v>0</v>
      </c>
      <c r="BI30" s="754"/>
      <c r="BJ30" s="754"/>
      <c r="BK30" s="755"/>
      <c r="BL30" s="753"/>
      <c r="BM30" s="754"/>
      <c r="BN30" s="754"/>
      <c r="BO30" s="755"/>
      <c r="BP30" s="741">
        <f>AV30+BD30+BH30</f>
        <v>35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50">
    <mergeCell ref="AI28:AR28"/>
    <mergeCell ref="AI29:AR29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D24:E2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T25:BV25"/>
    <mergeCell ref="D26:E26"/>
    <mergeCell ref="F26:G26"/>
    <mergeCell ref="AS26:AU26"/>
    <mergeCell ref="AV26:AY26"/>
    <mergeCell ref="AZ26:BC26"/>
    <mergeCell ref="D25:E25"/>
    <mergeCell ref="F25:G25"/>
    <mergeCell ref="AI25:AR25"/>
    <mergeCell ref="AS25:AU25"/>
    <mergeCell ref="AV25:AY25"/>
    <mergeCell ref="AZ25:BC25"/>
    <mergeCell ref="BD26:BG26"/>
    <mergeCell ref="BH26:BK26"/>
    <mergeCell ref="BL26:BO26"/>
    <mergeCell ref="BP26:BS26"/>
    <mergeCell ref="BT26:BV26"/>
    <mergeCell ref="AS27:AU27"/>
    <mergeCell ref="AV27:AY27"/>
    <mergeCell ref="AZ27:BC27"/>
    <mergeCell ref="BD27:BG27"/>
    <mergeCell ref="BH27:BK27"/>
    <mergeCell ref="BL27:BO27"/>
    <mergeCell ref="BP27:BS27"/>
    <mergeCell ref="BD25:BG25"/>
    <mergeCell ref="BH25:BK25"/>
    <mergeCell ref="BL25:BO25"/>
    <mergeCell ref="BP25:BS25"/>
    <mergeCell ref="BT27:BV27"/>
    <mergeCell ref="D28:E28"/>
    <mergeCell ref="F28:G28"/>
    <mergeCell ref="AS28:AU28"/>
    <mergeCell ref="AV28:AY28"/>
    <mergeCell ref="AZ28:BC28"/>
    <mergeCell ref="BT29:BV29"/>
    <mergeCell ref="D30:E30"/>
    <mergeCell ref="F30:G30"/>
    <mergeCell ref="AS30:AU30"/>
    <mergeCell ref="AV30:AY30"/>
    <mergeCell ref="AZ30:BC30"/>
    <mergeCell ref="BD28:BG28"/>
    <mergeCell ref="BH28:BK28"/>
    <mergeCell ref="BL28:BO28"/>
    <mergeCell ref="BP28:BS28"/>
    <mergeCell ref="BT28:BV28"/>
    <mergeCell ref="D29:E29"/>
    <mergeCell ref="F29:G29"/>
    <mergeCell ref="AS29:AU29"/>
    <mergeCell ref="AV29:AY29"/>
    <mergeCell ref="AZ29:BC29"/>
    <mergeCell ref="D27:E27"/>
    <mergeCell ref="F27:G27"/>
    <mergeCell ref="D31:E31"/>
    <mergeCell ref="F31:G31"/>
    <mergeCell ref="AI31:AR31"/>
    <mergeCell ref="AS31:AU31"/>
    <mergeCell ref="AV31:AY31"/>
    <mergeCell ref="BD29:BG29"/>
    <mergeCell ref="BH29:BK29"/>
    <mergeCell ref="BL29:BO29"/>
    <mergeCell ref="BP29:BS29"/>
    <mergeCell ref="AZ31:BC31"/>
    <mergeCell ref="BD31:BG31"/>
    <mergeCell ref="BH31:BK31"/>
    <mergeCell ref="BL31:BO31"/>
    <mergeCell ref="BP31:BS31"/>
    <mergeCell ref="AI30:AR30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D34:E34"/>
    <mergeCell ref="F34:G34"/>
    <mergeCell ref="AI34:AR34"/>
    <mergeCell ref="AS34:AU34"/>
    <mergeCell ref="AV34:AY34"/>
    <mergeCell ref="BL32:BO32"/>
    <mergeCell ref="BP32:BS32"/>
    <mergeCell ref="BT32:BV32"/>
    <mergeCell ref="AZ32:BC32"/>
    <mergeCell ref="BD34:BG34"/>
    <mergeCell ref="BH34:BK34"/>
    <mergeCell ref="BL34:BO34"/>
    <mergeCell ref="BP34:BS34"/>
    <mergeCell ref="BT34:BV34"/>
    <mergeCell ref="AZ34:BC34"/>
    <mergeCell ref="BT36:BV36"/>
    <mergeCell ref="D37:E37"/>
    <mergeCell ref="F37:G37"/>
    <mergeCell ref="AI37:AR37"/>
    <mergeCell ref="AS37:AU37"/>
    <mergeCell ref="AV37:AY37"/>
    <mergeCell ref="AZ35:BC35"/>
    <mergeCell ref="BD35:BG35"/>
    <mergeCell ref="BH35:BK35"/>
    <mergeCell ref="BP35:BS35"/>
    <mergeCell ref="BT35:BV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D38:E38"/>
    <mergeCell ref="F38:G38"/>
    <mergeCell ref="AI38:AR38"/>
    <mergeCell ref="AS38:AU38"/>
    <mergeCell ref="AV38:AY38"/>
    <mergeCell ref="AZ36:BC36"/>
    <mergeCell ref="BD36:BG36"/>
    <mergeCell ref="BH36:BK36"/>
    <mergeCell ref="BP36:BS36"/>
    <mergeCell ref="AZ38:BC38"/>
    <mergeCell ref="BD38:BG38"/>
    <mergeCell ref="BH38:BK38"/>
    <mergeCell ref="BL38:BO38"/>
    <mergeCell ref="BP38:BS38"/>
    <mergeCell ref="BT38:BV38"/>
    <mergeCell ref="AZ37:BC37"/>
    <mergeCell ref="BD37:BG37"/>
    <mergeCell ref="BH37:BK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BD43:BG43"/>
    <mergeCell ref="BH43:BK43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D43:E43"/>
    <mergeCell ref="F43:G43"/>
    <mergeCell ref="AI43:AR43"/>
    <mergeCell ref="AS43:AU43"/>
    <mergeCell ref="AV43:AY43"/>
    <mergeCell ref="AZ43:BC43"/>
    <mergeCell ref="BD44:BG44"/>
    <mergeCell ref="BH44:BK44"/>
    <mergeCell ref="BP44:BS44"/>
    <mergeCell ref="BT44:BV44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7:BV47"/>
    <mergeCell ref="D48:E48"/>
    <mergeCell ref="F48:G48"/>
    <mergeCell ref="AI48:AR48"/>
    <mergeCell ref="AS48:AU48"/>
    <mergeCell ref="AV48:AY48"/>
    <mergeCell ref="AZ48:BC48"/>
    <mergeCell ref="D50:E50"/>
    <mergeCell ref="F50:G50"/>
    <mergeCell ref="AI50:AR50"/>
    <mergeCell ref="AS50:AU50"/>
    <mergeCell ref="AV50:AY50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L53:BO53"/>
    <mergeCell ref="BP53:BS53"/>
    <mergeCell ref="BT53:BV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3:BC53"/>
    <mergeCell ref="AZ54:BC54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BT58:BV58"/>
    <mergeCell ref="D59:E59"/>
    <mergeCell ref="F59:G59"/>
    <mergeCell ref="AI59:AR59"/>
    <mergeCell ref="AS59:AU59"/>
    <mergeCell ref="AV59:AY59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D60:E60"/>
    <mergeCell ref="F60:G60"/>
    <mergeCell ref="AI60:AR60"/>
    <mergeCell ref="AS60:AU60"/>
    <mergeCell ref="AV60:AY60"/>
    <mergeCell ref="AZ58:BC58"/>
    <mergeCell ref="BD58:BG58"/>
    <mergeCell ref="BH58:BK58"/>
    <mergeCell ref="BP58:BS58"/>
    <mergeCell ref="AZ60:BC60"/>
    <mergeCell ref="BD60:BG60"/>
    <mergeCell ref="BH60:BK60"/>
    <mergeCell ref="BL60:BO60"/>
    <mergeCell ref="BP60:BS60"/>
    <mergeCell ref="BT60:BV60"/>
    <mergeCell ref="AZ59:BC59"/>
    <mergeCell ref="BD59:BG59"/>
    <mergeCell ref="BH59:BK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9:E69"/>
    <mergeCell ref="F69:G69"/>
    <mergeCell ref="AI69:AR69"/>
    <mergeCell ref="AS69:AU69"/>
    <mergeCell ref="AV69:AY69"/>
    <mergeCell ref="AZ69:BC69"/>
    <mergeCell ref="BD70:BG70"/>
    <mergeCell ref="BH70:BK70"/>
    <mergeCell ref="BP70:BS70"/>
    <mergeCell ref="BT70:BV70"/>
    <mergeCell ref="BH73:BK73"/>
    <mergeCell ref="BP73:BS73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S75:AU75"/>
    <mergeCell ref="AV75:AY75"/>
    <mergeCell ref="AZ75:BC75"/>
    <mergeCell ref="BD75:BG75"/>
    <mergeCell ref="BH75:BK75"/>
    <mergeCell ref="BP75:BS75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BT74:BV74"/>
    <mergeCell ref="D73:E73"/>
    <mergeCell ref="F73:G73"/>
    <mergeCell ref="AI73:AR73"/>
    <mergeCell ref="AS73:AU73"/>
    <mergeCell ref="AV73:AY73"/>
    <mergeCell ref="AZ73:BC73"/>
    <mergeCell ref="BD73:BG73"/>
    <mergeCell ref="BT75:BV75"/>
    <mergeCell ref="D76:E76"/>
    <mergeCell ref="F76:G76"/>
    <mergeCell ref="AI76:AR76"/>
    <mergeCell ref="AS76:AU76"/>
    <mergeCell ref="AV76:AY76"/>
    <mergeCell ref="AZ76:BC76"/>
    <mergeCell ref="BD77:BG77"/>
    <mergeCell ref="BH77:BK77"/>
    <mergeCell ref="BP77:BS77"/>
    <mergeCell ref="BT77:BV77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D75:E75"/>
    <mergeCell ref="F75:G75"/>
    <mergeCell ref="AI75:AR75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landscape" r:id="rId1"/>
  <headerFooter>
    <oddFooter>&amp;CTOYOTA MOTOR CORPORATION&amp;RVer 1.000J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29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ECU_COMM_PARAM_INFO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ECU_COMM_PARAM_INFO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531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136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4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392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129" t="s">
        <v>507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67" t="s">
        <v>754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18</v>
      </c>
      <c r="AT20" s="752"/>
      <c r="AU20" s="752"/>
      <c r="AV20" s="741">
        <f t="shared" ref="AV20:AV26" si="0">LEN(L20)+LEN(M20)+LEN(N20)+LEN(O20)+LEN(P20)+LEN(Q20)</f>
        <v>18</v>
      </c>
      <c r="AW20" s="742"/>
      <c r="AX20" s="742"/>
      <c r="AY20" s="743"/>
      <c r="AZ20" s="756">
        <v>6</v>
      </c>
      <c r="BA20" s="757"/>
      <c r="BB20" s="757"/>
      <c r="BC20" s="758"/>
      <c r="BD20" s="741">
        <f t="shared" ref="BD20:BD26" si="1">IF(AS20="String", AZ20, IF(AS20="Number",ROUNDUP(AZ20/2,0),0))</f>
        <v>6</v>
      </c>
      <c r="BE20" s="742"/>
      <c r="BF20" s="742"/>
      <c r="BG20" s="743"/>
      <c r="BH20" s="753">
        <f t="shared" ref="BH20:BH26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6" si="3">AV20+BD20+BH20</f>
        <v>24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4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0" t="s">
        <v>428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166" t="s">
        <v>429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951" t="s">
        <v>755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752" t="s">
        <v>18</v>
      </c>
      <c r="AT21" s="752"/>
      <c r="AU21" s="752"/>
      <c r="AV21" s="741">
        <f t="shared" si="0"/>
        <v>20</v>
      </c>
      <c r="AW21" s="742"/>
      <c r="AX21" s="742"/>
      <c r="AY21" s="743"/>
      <c r="AZ21" s="756">
        <v>4</v>
      </c>
      <c r="BA21" s="757"/>
      <c r="BB21" s="757"/>
      <c r="BC21" s="758"/>
      <c r="BD21" s="741">
        <f t="shared" si="1"/>
        <v>4</v>
      </c>
      <c r="BE21" s="742"/>
      <c r="BF21" s="742"/>
      <c r="BG21" s="743"/>
      <c r="BH21" s="753">
        <f t="shared" si="2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3"/>
        <v>24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4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441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166" t="s">
        <v>442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756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2" t="s">
        <v>18</v>
      </c>
      <c r="AT22" s="752"/>
      <c r="AU22" s="752"/>
      <c r="AV22" s="741">
        <f t="shared" si="0"/>
        <v>26</v>
      </c>
      <c r="AW22" s="742"/>
      <c r="AX22" s="742"/>
      <c r="AY22" s="743"/>
      <c r="AZ22" s="756">
        <v>4</v>
      </c>
      <c r="BA22" s="757"/>
      <c r="BB22" s="757"/>
      <c r="BC22" s="758"/>
      <c r="BD22" s="741">
        <f t="shared" si="1"/>
        <v>4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30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4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443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166" t="s">
        <v>444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757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2" t="s">
        <v>18</v>
      </c>
      <c r="AT23" s="752"/>
      <c r="AU23" s="752"/>
      <c r="AV23" s="741">
        <f t="shared" si="0"/>
        <v>23</v>
      </c>
      <c r="AW23" s="742"/>
      <c r="AX23" s="742"/>
      <c r="AY23" s="743"/>
      <c r="AZ23" s="756">
        <v>2</v>
      </c>
      <c r="BA23" s="757"/>
      <c r="BB23" s="757"/>
      <c r="BC23" s="758"/>
      <c r="BD23" s="741">
        <f t="shared" si="1"/>
        <v>2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25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4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445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166" t="s">
        <v>446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758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752" t="s">
        <v>18</v>
      </c>
      <c r="AT24" s="752"/>
      <c r="AU24" s="752"/>
      <c r="AV24" s="741">
        <f t="shared" si="0"/>
        <v>17</v>
      </c>
      <c r="AW24" s="742"/>
      <c r="AX24" s="742"/>
      <c r="AY24" s="743"/>
      <c r="AZ24" s="756">
        <v>2</v>
      </c>
      <c r="BA24" s="757"/>
      <c r="BB24" s="757"/>
      <c r="BC24" s="758"/>
      <c r="BD24" s="741">
        <f t="shared" si="1"/>
        <v>2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19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24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447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166" t="s">
        <v>448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759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18</v>
      </c>
      <c r="AT25" s="752"/>
      <c r="AU25" s="752"/>
      <c r="AV25" s="741">
        <f t="shared" si="0"/>
        <v>6</v>
      </c>
      <c r="AW25" s="742"/>
      <c r="AX25" s="742"/>
      <c r="AY25" s="743"/>
      <c r="AZ25" s="756">
        <v>2</v>
      </c>
      <c r="BA25" s="757"/>
      <c r="BB25" s="757"/>
      <c r="BC25" s="758"/>
      <c r="BD25" s="741">
        <f t="shared" si="1"/>
        <v>2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8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4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20" t="s">
        <v>427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166" t="s">
        <v>467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760</v>
      </c>
      <c r="AJ26" s="813"/>
      <c r="AK26" s="813"/>
      <c r="AL26" s="813"/>
      <c r="AM26" s="813"/>
      <c r="AN26" s="813"/>
      <c r="AO26" s="813"/>
      <c r="AP26" s="813"/>
      <c r="AQ26" s="813"/>
      <c r="AR26" s="814"/>
      <c r="AS26" s="752" t="s">
        <v>18</v>
      </c>
      <c r="AT26" s="752"/>
      <c r="AU26" s="752"/>
      <c r="AV26" s="741">
        <f t="shared" si="0"/>
        <v>4</v>
      </c>
      <c r="AW26" s="742"/>
      <c r="AX26" s="742"/>
      <c r="AY26" s="743"/>
      <c r="AZ26" s="756">
        <v>2</v>
      </c>
      <c r="BA26" s="757"/>
      <c r="BB26" s="757"/>
      <c r="BC26" s="758"/>
      <c r="BD26" s="741">
        <f t="shared" si="1"/>
        <v>2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753"/>
      <c r="BM26" s="754"/>
      <c r="BN26" s="754"/>
      <c r="BO26" s="755"/>
      <c r="BP26" s="741">
        <f t="shared" si="3"/>
        <v>6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938"/>
      <c r="AT32" s="938"/>
      <c r="AU32" s="938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8">
    <mergeCell ref="BT77:BV77"/>
    <mergeCell ref="AZ76:BC76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BD77:BG77"/>
    <mergeCell ref="BH77:BK77"/>
    <mergeCell ref="BP77:BS77"/>
    <mergeCell ref="AS74:AU74"/>
    <mergeCell ref="AV74:AY74"/>
    <mergeCell ref="BT75:BV75"/>
    <mergeCell ref="D76:E76"/>
    <mergeCell ref="F76:G76"/>
    <mergeCell ref="AI76:AR76"/>
    <mergeCell ref="AS76:AU76"/>
    <mergeCell ref="AV76:AY76"/>
    <mergeCell ref="AZ74:BC74"/>
    <mergeCell ref="BD74:BG74"/>
    <mergeCell ref="BH74:BK74"/>
    <mergeCell ref="BP74:BS74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D74:E74"/>
    <mergeCell ref="F74:G74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AI74:AR74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2:BV72"/>
    <mergeCell ref="D73:E73"/>
    <mergeCell ref="F73:G73"/>
    <mergeCell ref="BD68:BG68"/>
    <mergeCell ref="BH68:BK68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AZ69:BC69"/>
    <mergeCell ref="BD69:BG69"/>
    <mergeCell ref="BH69:BK69"/>
    <mergeCell ref="BP69:BS69"/>
    <mergeCell ref="BT69:BV69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P24:BS24"/>
    <mergeCell ref="BT24:BV24"/>
    <mergeCell ref="BH26:BK26"/>
    <mergeCell ref="BL26:BO26"/>
    <mergeCell ref="BP26:BS26"/>
    <mergeCell ref="BT26:BV26"/>
    <mergeCell ref="BH27:BK27"/>
    <mergeCell ref="BL27:BO27"/>
    <mergeCell ref="BP27:BS27"/>
    <mergeCell ref="BT27:BV27"/>
    <mergeCell ref="D27:E27"/>
    <mergeCell ref="F27:G27"/>
    <mergeCell ref="AS27:AU27"/>
    <mergeCell ref="AV27:AY27"/>
    <mergeCell ref="AZ27:BC27"/>
    <mergeCell ref="BD27:BG27"/>
    <mergeCell ref="D26:E26"/>
    <mergeCell ref="F26:G26"/>
    <mergeCell ref="AS26:AU26"/>
    <mergeCell ref="AV26:AY26"/>
    <mergeCell ref="AZ26:BC26"/>
    <mergeCell ref="BD26:BG26"/>
    <mergeCell ref="AI26:AR26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H20:BK20"/>
    <mergeCell ref="BL20:BO20"/>
    <mergeCell ref="BP20:BS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AS20:AU20"/>
    <mergeCell ref="AI20:AR20"/>
    <mergeCell ref="BT18:BV19"/>
    <mergeCell ref="AV19:AY19"/>
    <mergeCell ref="AZ19:BC19"/>
    <mergeCell ref="BD19:BG19"/>
    <mergeCell ref="BH19:BK19"/>
    <mergeCell ref="BL19:BO19"/>
    <mergeCell ref="BP19:BS19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V20:AY20"/>
    <mergeCell ref="AZ20:BC20"/>
    <mergeCell ref="BD20:BG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ECU_EXIST_CONF_CMD_INFO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ECU_EXIST_CONF_CMD_INFO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532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608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30.7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437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319</v>
      </c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7"/>
      <c r="AI20" s="767" t="s">
        <v>750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18</v>
      </c>
      <c r="AT20" s="752"/>
      <c r="AU20" s="752"/>
      <c r="AV20" s="741">
        <f t="shared" ref="AV20:AV23" si="0">LEN(L20)+LEN(M20)+LEN(N20)+LEN(O20)+LEN(P20)+LEN(Q20)</f>
        <v>32</v>
      </c>
      <c r="AW20" s="742"/>
      <c r="AX20" s="742"/>
      <c r="AY20" s="743"/>
      <c r="AZ20" s="756">
        <v>2</v>
      </c>
      <c r="BA20" s="757"/>
      <c r="BB20" s="757"/>
      <c r="BC20" s="758"/>
      <c r="BD20" s="741">
        <f t="shared" ref="BD20:BD23" si="1">IF(AS20="String", AZ20, IF(AS20="Number",ROUNDUP(AZ20/2,0),0))</f>
        <v>2</v>
      </c>
      <c r="BE20" s="742"/>
      <c r="BF20" s="742"/>
      <c r="BG20" s="743"/>
      <c r="BH20" s="753">
        <f t="shared" ref="BH20:BH23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34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0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0" t="s">
        <v>296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300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51" t="s">
        <v>751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756" t="s">
        <v>466</v>
      </c>
      <c r="AT21" s="757"/>
      <c r="AU21" s="758"/>
      <c r="AV21" s="741">
        <f t="shared" si="0"/>
        <v>15</v>
      </c>
      <c r="AW21" s="742"/>
      <c r="AX21" s="742"/>
      <c r="AY21" s="743"/>
      <c r="AZ21" s="756">
        <v>2</v>
      </c>
      <c r="BA21" s="757"/>
      <c r="BB21" s="757"/>
      <c r="BC21" s="758"/>
      <c r="BD21" s="741">
        <f t="shared" si="1"/>
        <v>1</v>
      </c>
      <c r="BE21" s="742"/>
      <c r="BF21" s="742"/>
      <c r="BG21" s="743"/>
      <c r="BH21" s="753">
        <f t="shared" si="2"/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17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30.75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439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433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749" t="s">
        <v>752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6" t="s">
        <v>469</v>
      </c>
      <c r="AT22" s="757"/>
      <c r="AU22" s="758"/>
      <c r="AV22" s="741">
        <f t="shared" si="0"/>
        <v>26</v>
      </c>
      <c r="AW22" s="742"/>
      <c r="AX22" s="742"/>
      <c r="AY22" s="743"/>
      <c r="AZ22" s="756">
        <v>2</v>
      </c>
      <c r="BA22" s="757"/>
      <c r="BB22" s="757"/>
      <c r="BC22" s="758"/>
      <c r="BD22" s="741">
        <f t="shared" si="1"/>
        <v>2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28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30.7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434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436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49" t="s">
        <v>753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6" t="s">
        <v>469</v>
      </c>
      <c r="AT23" s="757"/>
      <c r="AU23" s="758"/>
      <c r="AV23" s="741">
        <f t="shared" si="0"/>
        <v>19</v>
      </c>
      <c r="AW23" s="742"/>
      <c r="AX23" s="742"/>
      <c r="AY23" s="743"/>
      <c r="AZ23" s="756">
        <v>510</v>
      </c>
      <c r="BA23" s="757"/>
      <c r="BB23" s="757"/>
      <c r="BC23" s="758"/>
      <c r="BD23" s="741">
        <f t="shared" si="1"/>
        <v>510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529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59"/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4"/>
      <c r="AJ24" s="765"/>
      <c r="AK24" s="765"/>
      <c r="AL24" s="765"/>
      <c r="AM24" s="765"/>
      <c r="AN24" s="765"/>
      <c r="AO24" s="765"/>
      <c r="AP24" s="765"/>
      <c r="AQ24" s="765"/>
      <c r="AR24" s="766"/>
      <c r="AS24" s="756"/>
      <c r="AT24" s="757"/>
      <c r="AU24" s="758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6"/>
      <c r="AT25" s="757"/>
      <c r="AU25" s="758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2"/>
      <c r="AJ26" s="20"/>
      <c r="AK26" s="20"/>
      <c r="AL26" s="20"/>
      <c r="AM26" s="20"/>
      <c r="AN26" s="20"/>
      <c r="AO26" s="20"/>
      <c r="AP26" s="20"/>
      <c r="AQ26" s="20"/>
      <c r="AR26" s="21"/>
      <c r="AS26" s="938"/>
      <c r="AT26" s="938"/>
      <c r="AU26" s="938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938"/>
      <c r="AT32" s="938"/>
      <c r="AU32" s="938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7">
    <mergeCell ref="BT77:BV77"/>
    <mergeCell ref="AI22:AR22"/>
    <mergeCell ref="AI21:AR21"/>
    <mergeCell ref="BD76:BG76"/>
    <mergeCell ref="BH76:BK76"/>
    <mergeCell ref="BP76:BS76"/>
    <mergeCell ref="BT76:BV76"/>
    <mergeCell ref="BT75:BV75"/>
    <mergeCell ref="BD74:BG74"/>
    <mergeCell ref="BH74:BK74"/>
    <mergeCell ref="BP74:BS74"/>
    <mergeCell ref="BT74:BV74"/>
    <mergeCell ref="BD73:BG73"/>
    <mergeCell ref="BH73:BK73"/>
    <mergeCell ref="BP73:BS73"/>
    <mergeCell ref="BT73:BV73"/>
    <mergeCell ref="BT72:BV72"/>
    <mergeCell ref="BD71:BG71"/>
    <mergeCell ref="BH71:BK71"/>
    <mergeCell ref="BP71:BS71"/>
    <mergeCell ref="BT71:BV71"/>
    <mergeCell ref="BD72:BG72"/>
    <mergeCell ref="BH72:BK72"/>
    <mergeCell ref="BP72:BS72"/>
    <mergeCell ref="D77:E77"/>
    <mergeCell ref="F77:G77"/>
    <mergeCell ref="AI77:AR77"/>
    <mergeCell ref="AS77:AU77"/>
    <mergeCell ref="AV77:AY77"/>
    <mergeCell ref="AZ77:BC77"/>
    <mergeCell ref="BD75:BG75"/>
    <mergeCell ref="BH75:BK75"/>
    <mergeCell ref="BP75:BS75"/>
    <mergeCell ref="D76:E76"/>
    <mergeCell ref="F76:G76"/>
    <mergeCell ref="AI76:AR76"/>
    <mergeCell ref="AS76:AU76"/>
    <mergeCell ref="AV76:AY76"/>
    <mergeCell ref="AZ76:BC76"/>
    <mergeCell ref="D75:E75"/>
    <mergeCell ref="F75:G75"/>
    <mergeCell ref="AI75:AR75"/>
    <mergeCell ref="AS75:AU75"/>
    <mergeCell ref="AV75:AY75"/>
    <mergeCell ref="AZ75:BC75"/>
    <mergeCell ref="BD77:BG77"/>
    <mergeCell ref="BH77:BK77"/>
    <mergeCell ref="BP77:BS77"/>
    <mergeCell ref="D71:E71"/>
    <mergeCell ref="F71:G71"/>
    <mergeCell ref="AI71:AR71"/>
    <mergeCell ref="AS71:AU71"/>
    <mergeCell ref="AV71:AY71"/>
    <mergeCell ref="AZ71:BC71"/>
    <mergeCell ref="D74:E74"/>
    <mergeCell ref="F74:G74"/>
    <mergeCell ref="AI74:AR74"/>
    <mergeCell ref="AS74:AU74"/>
    <mergeCell ref="AV74:AY74"/>
    <mergeCell ref="AZ74:BC74"/>
    <mergeCell ref="D73:E73"/>
    <mergeCell ref="F73:G73"/>
    <mergeCell ref="AI73:AR73"/>
    <mergeCell ref="AS73:AU73"/>
    <mergeCell ref="AV73:AY73"/>
    <mergeCell ref="AZ73:BC73"/>
    <mergeCell ref="D72:E72"/>
    <mergeCell ref="F72:G72"/>
    <mergeCell ref="AI72:AR72"/>
    <mergeCell ref="AS72:AU72"/>
    <mergeCell ref="AV72:AY72"/>
    <mergeCell ref="AZ72:BC72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9:E69"/>
    <mergeCell ref="F69:G69"/>
    <mergeCell ref="AI69:AR69"/>
    <mergeCell ref="AS69:AU69"/>
    <mergeCell ref="AV69:AY69"/>
    <mergeCell ref="AZ69:BC69"/>
    <mergeCell ref="BD70:BG70"/>
    <mergeCell ref="BH70:BK70"/>
    <mergeCell ref="BP70:BS70"/>
    <mergeCell ref="BT70:BV70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0:BV60"/>
    <mergeCell ref="AZ59:BC59"/>
    <mergeCell ref="BD59:BG59"/>
    <mergeCell ref="BH59:BK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D60:E60"/>
    <mergeCell ref="F60:G60"/>
    <mergeCell ref="AI60:AR60"/>
    <mergeCell ref="AS60:AU60"/>
    <mergeCell ref="AV60:AY60"/>
    <mergeCell ref="AZ58:BC58"/>
    <mergeCell ref="BD58:BG58"/>
    <mergeCell ref="BH58:BK58"/>
    <mergeCell ref="BP58:BS58"/>
    <mergeCell ref="AZ60:BC60"/>
    <mergeCell ref="BD60:BG60"/>
    <mergeCell ref="BH60:BK60"/>
    <mergeCell ref="BL60:BO60"/>
    <mergeCell ref="BP60:BS60"/>
    <mergeCell ref="D57:E57"/>
    <mergeCell ref="F57:G57"/>
    <mergeCell ref="AI57:AR57"/>
    <mergeCell ref="AS57:AU57"/>
    <mergeCell ref="AV57:AY57"/>
    <mergeCell ref="BT58:BV58"/>
    <mergeCell ref="D59:E59"/>
    <mergeCell ref="F59:G59"/>
    <mergeCell ref="AI59:AR59"/>
    <mergeCell ref="AS59:AU59"/>
    <mergeCell ref="AV59:AY59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BD53:BG53"/>
    <mergeCell ref="BH53:BK53"/>
    <mergeCell ref="BL53:BO53"/>
    <mergeCell ref="BP53:BS53"/>
    <mergeCell ref="BT53:BV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3:BC53"/>
    <mergeCell ref="AZ54:BC54"/>
    <mergeCell ref="BD54:BG54"/>
    <mergeCell ref="BH54:BK54"/>
    <mergeCell ref="BP54:BS54"/>
    <mergeCell ref="BT54:BV54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BT47:BV47"/>
    <mergeCell ref="D48:E48"/>
    <mergeCell ref="F48:G48"/>
    <mergeCell ref="AI48:AR48"/>
    <mergeCell ref="AS48:AU48"/>
    <mergeCell ref="AV48:AY48"/>
    <mergeCell ref="AZ48:BC48"/>
    <mergeCell ref="D50:E50"/>
    <mergeCell ref="F50:G50"/>
    <mergeCell ref="AI50:AR50"/>
    <mergeCell ref="AS50:AU50"/>
    <mergeCell ref="AV50:AY50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AZ50:BC50"/>
    <mergeCell ref="BD50:BG50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1:BV41"/>
    <mergeCell ref="AZ41:BC41"/>
    <mergeCell ref="BD43:BG43"/>
    <mergeCell ref="BH43:BK43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D43:E43"/>
    <mergeCell ref="F43:G43"/>
    <mergeCell ref="AI43:AR43"/>
    <mergeCell ref="AS43:AU43"/>
    <mergeCell ref="AV43:AY43"/>
    <mergeCell ref="AZ43:BC43"/>
    <mergeCell ref="BD44:BG44"/>
    <mergeCell ref="BH44:BK44"/>
    <mergeCell ref="BP44:BS44"/>
    <mergeCell ref="BT44:BV44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38:BV38"/>
    <mergeCell ref="AZ37:BC37"/>
    <mergeCell ref="BD37:BG37"/>
    <mergeCell ref="BH37:BK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D38:E38"/>
    <mergeCell ref="F38:G38"/>
    <mergeCell ref="AI38:AR38"/>
    <mergeCell ref="AS38:AU38"/>
    <mergeCell ref="AV38:AY38"/>
    <mergeCell ref="AZ36:BC36"/>
    <mergeCell ref="BD36:BG36"/>
    <mergeCell ref="BH36:BK36"/>
    <mergeCell ref="BP36:BS36"/>
    <mergeCell ref="AZ38:BC38"/>
    <mergeCell ref="BD38:BG38"/>
    <mergeCell ref="BH38:BK38"/>
    <mergeCell ref="BL38:BO38"/>
    <mergeCell ref="BP38:BS38"/>
    <mergeCell ref="BT36:BV36"/>
    <mergeCell ref="D37:E37"/>
    <mergeCell ref="F37:G37"/>
    <mergeCell ref="AI37:AR37"/>
    <mergeCell ref="AS37:AU37"/>
    <mergeCell ref="AV37:AY37"/>
    <mergeCell ref="AZ35:BC35"/>
    <mergeCell ref="BD35:BG35"/>
    <mergeCell ref="BH35:BK35"/>
    <mergeCell ref="BP35:BS35"/>
    <mergeCell ref="BT35:BV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BL32:BO32"/>
    <mergeCell ref="BP32:BS32"/>
    <mergeCell ref="BT32:BV32"/>
    <mergeCell ref="AZ32:BC32"/>
    <mergeCell ref="BD34:BG34"/>
    <mergeCell ref="BH34:BK34"/>
    <mergeCell ref="BL34:BO34"/>
    <mergeCell ref="BP34:BS34"/>
    <mergeCell ref="BT34:BV34"/>
    <mergeCell ref="AZ34:BC34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D31:E31"/>
    <mergeCell ref="F31:G31"/>
    <mergeCell ref="AI31:AR31"/>
    <mergeCell ref="AS31:AU31"/>
    <mergeCell ref="AV31:AY31"/>
    <mergeCell ref="BD29:BG29"/>
    <mergeCell ref="BH29:BK29"/>
    <mergeCell ref="BL29:BO29"/>
    <mergeCell ref="BP29:BS29"/>
    <mergeCell ref="AZ31:BC31"/>
    <mergeCell ref="BD31:BG31"/>
    <mergeCell ref="BH31:BK31"/>
    <mergeCell ref="BL31:BO31"/>
    <mergeCell ref="BP31:BS31"/>
    <mergeCell ref="D28:E28"/>
    <mergeCell ref="F28:G28"/>
    <mergeCell ref="AS28:AU28"/>
    <mergeCell ref="AV28:AY28"/>
    <mergeCell ref="AZ28:BC28"/>
    <mergeCell ref="BT29:BV29"/>
    <mergeCell ref="D30:E30"/>
    <mergeCell ref="F30:G30"/>
    <mergeCell ref="AS30:AU30"/>
    <mergeCell ref="AV30:AY30"/>
    <mergeCell ref="AZ30:BC30"/>
    <mergeCell ref="BD28:BG28"/>
    <mergeCell ref="BH28:BK28"/>
    <mergeCell ref="BL28:BO28"/>
    <mergeCell ref="BP28:BS28"/>
    <mergeCell ref="BT28:BV28"/>
    <mergeCell ref="D29:E29"/>
    <mergeCell ref="F29:G29"/>
    <mergeCell ref="AS29:AU29"/>
    <mergeCell ref="AV29:AY29"/>
    <mergeCell ref="AZ29:BC29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3:BS23"/>
    <mergeCell ref="BT23:BV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T21:BV21"/>
    <mergeCell ref="D20:E20"/>
    <mergeCell ref="F20:G20"/>
    <mergeCell ref="AV20:AY20"/>
    <mergeCell ref="AZ20:BC20"/>
    <mergeCell ref="BD20:BG20"/>
    <mergeCell ref="BH20:BK20"/>
    <mergeCell ref="BL20:BO20"/>
    <mergeCell ref="BT22:BV22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P20:BS20"/>
    <mergeCell ref="BT18:BV19"/>
    <mergeCell ref="AV19:AY19"/>
    <mergeCell ref="AZ19:BC19"/>
    <mergeCell ref="BD19:BG19"/>
    <mergeCell ref="BH19:BK19"/>
    <mergeCell ref="BL19:BO19"/>
    <mergeCell ref="BP19:BS19"/>
    <mergeCell ref="BT20:BV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AS20:AU20"/>
    <mergeCell ref="AI20:AR20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landscape" r:id="rId1"/>
  <headerFooter>
    <oddFooter>&amp;CTOYOTA MOTOR CORPORATION&amp;RVer 1.000J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4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31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G_FLEET_ACCUMULATION_DATA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539" t="s">
        <v>31</v>
      </c>
      <c r="D12" s="540"/>
      <c r="E12" s="540"/>
      <c r="F12" s="540"/>
      <c r="G12" s="540"/>
      <c r="H12" s="541"/>
      <c r="I12" s="543" t="str">
        <f ca="1">C8</f>
        <v>G_FLEET_ACCUMULATION_DATA</v>
      </c>
      <c r="J12" s="544"/>
      <c r="K12" s="544"/>
      <c r="L12" s="544"/>
      <c r="M12" s="544"/>
      <c r="N12" s="544"/>
      <c r="O12" s="544"/>
      <c r="P12" s="545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554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1282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554" t="s">
        <v>6</v>
      </c>
      <c r="W13" s="132" t="s">
        <v>38</v>
      </c>
      <c r="X13" s="132"/>
      <c r="Y13" s="554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SUM(BP20:BS78)</f>
        <v>22164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542"/>
      <c r="BE14" s="542"/>
      <c r="BF14" s="542"/>
      <c r="BG14" s="542"/>
      <c r="BH14" s="542"/>
      <c r="BI14" s="542"/>
      <c r="BJ14" s="542"/>
      <c r="BK14" s="542"/>
      <c r="BL14" s="542"/>
      <c r="BM14" s="542"/>
      <c r="BN14" s="542"/>
      <c r="BO14" s="542"/>
      <c r="BP14" s="542"/>
      <c r="BQ14" s="542"/>
      <c r="BR14" s="542"/>
      <c r="BS14" s="542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549" t="s">
        <v>1283</v>
      </c>
      <c r="M20" s="549"/>
      <c r="N20" s="549"/>
      <c r="O20" s="549"/>
      <c r="P20" s="549"/>
      <c r="Q20" s="549"/>
      <c r="R20" s="549"/>
      <c r="S20" s="549"/>
      <c r="T20" s="549"/>
      <c r="U20" s="549"/>
      <c r="V20" s="550"/>
      <c r="W20" s="551" t="s">
        <v>1283</v>
      </c>
      <c r="X20" s="547"/>
      <c r="Y20" s="547"/>
      <c r="Z20" s="547"/>
      <c r="AA20" s="547"/>
      <c r="AB20" s="547"/>
      <c r="AC20" s="547"/>
      <c r="AD20" s="547"/>
      <c r="AE20" s="547"/>
      <c r="AF20" s="547"/>
      <c r="AG20" s="547"/>
      <c r="AH20" s="548"/>
      <c r="AI20" s="764" t="s">
        <v>917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6" t="s">
        <v>18</v>
      </c>
      <c r="AT20" s="757"/>
      <c r="AU20" s="758"/>
      <c r="AV20" s="741">
        <f>LEN(L20)+LEN(M20)+LEN(N20)+LEN(O20)+LEN(P20)+LEN(Q20)</f>
        <v>2</v>
      </c>
      <c r="AW20" s="742"/>
      <c r="AX20" s="742"/>
      <c r="AY20" s="743"/>
      <c r="AZ20" s="756">
        <v>36</v>
      </c>
      <c r="BA20" s="757"/>
      <c r="BB20" s="757"/>
      <c r="BC20" s="758"/>
      <c r="BD20" s="741">
        <f>IF(AS20="String", AZ20, IF(AS20="Number",ROUNDUP(AZ20/2,0),0))</f>
        <v>36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SUM(AV20:BK20)+BL20*SUM(BP25:BS26)</f>
        <v>74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7" customHeight="1">
      <c r="B21" s="253"/>
      <c r="C21" s="261">
        <v>2</v>
      </c>
      <c r="D21" s="747"/>
      <c r="E21" s="748"/>
      <c r="F21" s="747"/>
      <c r="G21" s="748"/>
      <c r="H21" s="261">
        <v>2</v>
      </c>
      <c r="I21" s="261"/>
      <c r="J21" s="262"/>
      <c r="K21" s="262"/>
      <c r="L21" s="552" t="s">
        <v>862</v>
      </c>
      <c r="M21" s="552"/>
      <c r="N21" s="552"/>
      <c r="O21" s="552"/>
      <c r="P21" s="552"/>
      <c r="Q21" s="552"/>
      <c r="R21" s="552"/>
      <c r="S21" s="552"/>
      <c r="T21" s="552"/>
      <c r="U21" s="552"/>
      <c r="V21" s="553"/>
      <c r="W21" s="547" t="s">
        <v>861</v>
      </c>
      <c r="X21" s="537"/>
      <c r="Y21" s="537"/>
      <c r="Z21" s="537"/>
      <c r="AA21" s="537"/>
      <c r="AB21" s="537"/>
      <c r="AC21" s="537"/>
      <c r="AD21" s="537"/>
      <c r="AE21" s="537"/>
      <c r="AF21" s="537"/>
      <c r="AG21" s="537"/>
      <c r="AH21" s="538"/>
      <c r="AI21" s="815" t="s">
        <v>1289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18</v>
      </c>
      <c r="AT21" s="752"/>
      <c r="AU21" s="752"/>
      <c r="AV21" s="741">
        <f>LEN(L21)+LEN(M21)+LEN(N21)+LEN(O21)+LEN(P21)+LEN(Q21)</f>
        <v>10</v>
      </c>
      <c r="AW21" s="742"/>
      <c r="AX21" s="742"/>
      <c r="AY21" s="743"/>
      <c r="AZ21" s="756">
        <v>14</v>
      </c>
      <c r="BA21" s="757"/>
      <c r="BB21" s="757"/>
      <c r="BC21" s="758"/>
      <c r="BD21" s="741">
        <f>IF(AS21="String", AZ21, IF(AS21="Number",ROUNDUP(AZ21/2,0),0))</f>
        <v>14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24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58.5" customHeight="1">
      <c r="B22" s="253"/>
      <c r="C22" s="261">
        <v>3</v>
      </c>
      <c r="D22" s="747"/>
      <c r="E22" s="748"/>
      <c r="F22" s="747"/>
      <c r="G22" s="748"/>
      <c r="H22" s="261">
        <v>1</v>
      </c>
      <c r="I22" s="261"/>
      <c r="J22" s="262"/>
      <c r="K22" s="262"/>
      <c r="L22" s="547" t="s">
        <v>1285</v>
      </c>
      <c r="M22" s="547"/>
      <c r="N22" s="547"/>
      <c r="O22" s="547"/>
      <c r="P22" s="547"/>
      <c r="Q22" s="547"/>
      <c r="R22" s="547"/>
      <c r="S22" s="547"/>
      <c r="T22" s="547"/>
      <c r="U22" s="547"/>
      <c r="V22" s="548"/>
      <c r="W22" s="546" t="s">
        <v>1284</v>
      </c>
      <c r="X22" s="547"/>
      <c r="Y22" s="547"/>
      <c r="Z22" s="547"/>
      <c r="AA22" s="547"/>
      <c r="AB22" s="547"/>
      <c r="AC22" s="547"/>
      <c r="AD22" s="547"/>
      <c r="AE22" s="547"/>
      <c r="AF22" s="547"/>
      <c r="AG22" s="547"/>
      <c r="AH22" s="548"/>
      <c r="AI22" s="749" t="s">
        <v>1293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38" t="s">
        <v>42</v>
      </c>
      <c r="AT22" s="938"/>
      <c r="AU22" s="938"/>
      <c r="AV22" s="741">
        <f t="shared" ref="AV22" si="0">LEN(L22)+LEN(M22)+LEN(N22)+LEN(O22)+LEN(P22)+LEN(Q22)</f>
        <v>20</v>
      </c>
      <c r="AW22" s="742"/>
      <c r="AX22" s="742"/>
      <c r="AY22" s="743"/>
      <c r="AZ22" s="756">
        <v>1</v>
      </c>
      <c r="BA22" s="757"/>
      <c r="BB22" s="757"/>
      <c r="BC22" s="758"/>
      <c r="BD22" s="741">
        <f t="shared" ref="BD22" si="1">IF(AS22="String", AZ22, IF(AS22="Number",ROUNDUP(AZ22/2,0),0))</f>
        <v>1</v>
      </c>
      <c r="BE22" s="742"/>
      <c r="BF22" s="742"/>
      <c r="BG22" s="743"/>
      <c r="BH22" s="753">
        <f t="shared" ref="BH22" si="2">IF(AS22="Number",1,IF(AS22="List",3,IF(AS22="Map", 3, IF(AS22="Boolean",1,0))))</f>
        <v>1</v>
      </c>
      <c r="BI22" s="754"/>
      <c r="BJ22" s="754"/>
      <c r="BK22" s="755"/>
      <c r="BL22" s="753"/>
      <c r="BM22" s="754"/>
      <c r="BN22" s="754"/>
      <c r="BO22" s="755"/>
      <c r="BP22" s="741">
        <f>SUM(AV22:BK22)+BL22*SUM(BP23:BS25)</f>
        <v>23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4.7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552" t="s">
        <v>1286</v>
      </c>
      <c r="M23" s="552"/>
      <c r="N23" s="552"/>
      <c r="O23" s="552"/>
      <c r="P23" s="552"/>
      <c r="Q23" s="552"/>
      <c r="R23" s="552"/>
      <c r="S23" s="552"/>
      <c r="T23" s="552"/>
      <c r="U23" s="552"/>
      <c r="V23" s="553"/>
      <c r="W23" s="552" t="s">
        <v>1288</v>
      </c>
      <c r="X23" s="547"/>
      <c r="Y23" s="547"/>
      <c r="Z23" s="547"/>
      <c r="AA23" s="547"/>
      <c r="AB23" s="547"/>
      <c r="AC23" s="547"/>
      <c r="AD23" s="547"/>
      <c r="AE23" s="547"/>
      <c r="AF23" s="547"/>
      <c r="AG23" s="547"/>
      <c r="AH23" s="548"/>
      <c r="AI23" s="555" t="s">
        <v>1287</v>
      </c>
      <c r="AJ23" s="556"/>
      <c r="AK23" s="556"/>
      <c r="AL23" s="556"/>
      <c r="AM23" s="556"/>
      <c r="AN23" s="556"/>
      <c r="AO23" s="556"/>
      <c r="AP23" s="556"/>
      <c r="AQ23" s="556"/>
      <c r="AR23" s="557"/>
      <c r="AS23" s="752" t="s">
        <v>18</v>
      </c>
      <c r="AT23" s="752"/>
      <c r="AU23" s="752"/>
      <c r="AV23" s="741">
        <f t="shared" ref="AV23:AV25" si="3">LEN(L23)+LEN(M23)+LEN(N23)+LEN(O23)+LEN(P23)+LEN(Q23)</f>
        <v>14</v>
      </c>
      <c r="AW23" s="742"/>
      <c r="AX23" s="742"/>
      <c r="AY23" s="743"/>
      <c r="AZ23" s="756">
        <v>11000</v>
      </c>
      <c r="BA23" s="757"/>
      <c r="BB23" s="757"/>
      <c r="BC23" s="758"/>
      <c r="BD23" s="741">
        <f t="shared" ref="BD23" si="4">IF(AS23="String", AZ23, IF(AS23="Number",ROUNDUP(AZ23/2,0),0))</f>
        <v>11000</v>
      </c>
      <c r="BE23" s="742"/>
      <c r="BF23" s="742"/>
      <c r="BG23" s="743"/>
      <c r="BH23" s="753">
        <f t="shared" ref="BH23" si="5">IF(AS23="Number",1,IF(AS23="List",3,IF(AS23="Map", 3, IF(AS23="Boolean",1,0))))</f>
        <v>0</v>
      </c>
      <c r="BI23" s="754"/>
      <c r="BJ23" s="754"/>
      <c r="BK23" s="755"/>
      <c r="BL23" s="753"/>
      <c r="BM23" s="754"/>
      <c r="BN23" s="754"/>
      <c r="BO23" s="755"/>
      <c r="BP23" s="741">
        <f>SUM(AV23:BK23)+BL23*SUM(BP25:BS26)</f>
        <v>22014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4.75" customHeigh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564" t="s">
        <v>22</v>
      </c>
      <c r="M24" s="564"/>
      <c r="N24" s="564"/>
      <c r="O24" s="564"/>
      <c r="P24" s="564"/>
      <c r="Q24" s="564"/>
      <c r="R24" s="564"/>
      <c r="S24" s="564"/>
      <c r="T24" s="564"/>
      <c r="U24" s="564"/>
      <c r="V24" s="565"/>
      <c r="W24" s="563" t="s">
        <v>22</v>
      </c>
      <c r="X24" s="561"/>
      <c r="Y24" s="561"/>
      <c r="Z24" s="561"/>
      <c r="AA24" s="561"/>
      <c r="AB24" s="561"/>
      <c r="AC24" s="561"/>
      <c r="AD24" s="561"/>
      <c r="AE24" s="561"/>
      <c r="AF24" s="561"/>
      <c r="AG24" s="561"/>
      <c r="AH24" s="562"/>
      <c r="AI24" s="563" t="s">
        <v>22</v>
      </c>
      <c r="AJ24" s="564"/>
      <c r="AK24" s="564"/>
      <c r="AL24" s="564"/>
      <c r="AM24" s="564"/>
      <c r="AN24" s="564"/>
      <c r="AO24" s="564"/>
      <c r="AP24" s="564"/>
      <c r="AQ24" s="564"/>
      <c r="AR24" s="565"/>
      <c r="AS24" s="752" t="s">
        <v>18</v>
      </c>
      <c r="AT24" s="752"/>
      <c r="AU24" s="752"/>
      <c r="AV24" s="741">
        <f>LEN(L24)+LEN(M24)+LEN(N24)+LEN(O24)+LEN(P24)+LEN(Q24)</f>
        <v>3</v>
      </c>
      <c r="AW24" s="742"/>
      <c r="AX24" s="742"/>
      <c r="AY24" s="743"/>
      <c r="AZ24" s="756">
        <v>17</v>
      </c>
      <c r="BA24" s="757"/>
      <c r="BB24" s="757"/>
      <c r="BC24" s="758"/>
      <c r="BD24" s="741">
        <f>IF(AS24="String", AZ24, IF(AS24="Number",ROUNDUP(AZ24/2,0),0))</f>
        <v>17</v>
      </c>
      <c r="BE24" s="742"/>
      <c r="BF24" s="742"/>
      <c r="BG24" s="743"/>
      <c r="BH24" s="753">
        <f>IF(AS24="Number",1,IF(AS24="List",3,IF(AS24="Map", 3, IF(AS24="Boolean",1,0))))</f>
        <v>0</v>
      </c>
      <c r="BI24" s="754"/>
      <c r="BJ24" s="754"/>
      <c r="BK24" s="755"/>
      <c r="BL24" s="753"/>
      <c r="BM24" s="754"/>
      <c r="BN24" s="754"/>
      <c r="BO24" s="755"/>
      <c r="BP24" s="741">
        <f>AV24+BD24+BH24</f>
        <v>20</v>
      </c>
      <c r="BQ24" s="742"/>
      <c r="BR24" s="742"/>
      <c r="BS24" s="743"/>
      <c r="BT24" s="780"/>
      <c r="BU24" s="781"/>
      <c r="BV24" s="782"/>
      <c r="BW24" s="255"/>
      <c r="BX24" s="252"/>
    </row>
    <row r="25" spans="2:76" s="234" customFormat="1">
      <c r="B25" s="253"/>
      <c r="C25" s="261">
        <v>6</v>
      </c>
      <c r="D25" s="747"/>
      <c r="E25" s="748"/>
      <c r="F25" s="747"/>
      <c r="G25" s="748"/>
      <c r="H25" s="261"/>
      <c r="I25" s="261"/>
      <c r="J25" s="262"/>
      <c r="K25" s="262"/>
      <c r="L25" s="558" t="s">
        <v>832</v>
      </c>
      <c r="M25" s="558"/>
      <c r="N25" s="558"/>
      <c r="O25" s="558"/>
      <c r="P25" s="558"/>
      <c r="Q25" s="558"/>
      <c r="R25" s="558"/>
      <c r="S25" s="558"/>
      <c r="T25" s="558"/>
      <c r="U25" s="558"/>
      <c r="V25" s="559"/>
      <c r="W25" s="558" t="s">
        <v>832</v>
      </c>
      <c r="X25" s="558"/>
      <c r="Y25" s="558"/>
      <c r="Z25" s="558"/>
      <c r="AA25" s="558"/>
      <c r="AB25" s="558"/>
      <c r="AC25" s="558"/>
      <c r="AD25" s="558"/>
      <c r="AE25" s="558"/>
      <c r="AF25" s="558"/>
      <c r="AG25" s="558"/>
      <c r="AH25" s="559"/>
      <c r="AI25" s="764" t="s">
        <v>834</v>
      </c>
      <c r="AJ25" s="765"/>
      <c r="AK25" s="765"/>
      <c r="AL25" s="765"/>
      <c r="AM25" s="765"/>
      <c r="AN25" s="765"/>
      <c r="AO25" s="765"/>
      <c r="AP25" s="765"/>
      <c r="AQ25" s="765"/>
      <c r="AR25" s="766"/>
      <c r="AS25" s="752" t="s">
        <v>42</v>
      </c>
      <c r="AT25" s="752"/>
      <c r="AU25" s="752"/>
      <c r="AV25" s="741">
        <f t="shared" si="3"/>
        <v>3</v>
      </c>
      <c r="AW25" s="742"/>
      <c r="AX25" s="742"/>
      <c r="AY25" s="743"/>
      <c r="AZ25" s="741">
        <v>10</v>
      </c>
      <c r="BA25" s="742"/>
      <c r="BB25" s="742"/>
      <c r="BC25" s="743"/>
      <c r="BD25" s="741">
        <f t="shared" ref="BD25" si="6">IF(COUNTIF(AS25,"*String*"),AZ25,IF(COUNTIF(AS25,"*Number*"),ROUNDUP(AZ25/2,0),0))</f>
        <v>5</v>
      </c>
      <c r="BE25" s="742"/>
      <c r="BF25" s="742"/>
      <c r="BG25" s="743"/>
      <c r="BH25" s="753">
        <f t="shared" ref="BH25" si="7">IF(AS25="Number",1,IF(COUNTIF(AS25,"*List*"),3,IF(AS25="Map", 3, IF(AS25="Boolean",1,0))))</f>
        <v>1</v>
      </c>
      <c r="BI25" s="754"/>
      <c r="BJ25" s="754"/>
      <c r="BK25" s="755"/>
      <c r="BL25" s="753"/>
      <c r="BM25" s="754"/>
      <c r="BN25" s="754"/>
      <c r="BO25" s="755"/>
      <c r="BP25" s="741">
        <f t="shared" ref="BP25" si="8">AV25+BD25+BH25</f>
        <v>9</v>
      </c>
      <c r="BQ25" s="742"/>
      <c r="BR25" s="742"/>
      <c r="BS25" s="743"/>
      <c r="BT25" s="770"/>
      <c r="BU25" s="771"/>
      <c r="BV25" s="772"/>
      <c r="BW25" s="255"/>
      <c r="BX25" s="265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547"/>
      <c r="M26" s="547"/>
      <c r="N26" s="547"/>
      <c r="O26" s="547"/>
      <c r="P26" s="547"/>
      <c r="Q26" s="547"/>
      <c r="R26" s="547"/>
      <c r="S26" s="547"/>
      <c r="T26" s="547"/>
      <c r="U26" s="547"/>
      <c r="V26" s="548"/>
      <c r="W26" s="546"/>
      <c r="X26" s="547"/>
      <c r="Y26" s="547"/>
      <c r="Z26" s="547"/>
      <c r="AA26" s="547"/>
      <c r="AB26" s="547"/>
      <c r="AC26" s="547"/>
      <c r="AD26" s="547"/>
      <c r="AE26" s="547"/>
      <c r="AF26" s="547"/>
      <c r="AG26" s="547"/>
      <c r="AH26" s="548"/>
      <c r="AI26" s="957"/>
      <c r="AJ26" s="1006"/>
      <c r="AK26" s="1006"/>
      <c r="AL26" s="1006"/>
      <c r="AM26" s="1006"/>
      <c r="AN26" s="1006"/>
      <c r="AO26" s="1006"/>
      <c r="AP26" s="1006"/>
      <c r="AQ26" s="1006"/>
      <c r="AR26" s="100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65"/>
    </row>
    <row r="27" spans="2:76" s="234" customForma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547"/>
      <c r="M27" s="547"/>
      <c r="N27" s="547"/>
      <c r="O27" s="547"/>
      <c r="P27" s="547"/>
      <c r="Q27" s="547"/>
      <c r="R27" s="547"/>
      <c r="S27" s="547"/>
      <c r="T27" s="547"/>
      <c r="U27" s="547"/>
      <c r="V27" s="548"/>
      <c r="W27" s="546"/>
      <c r="X27" s="547"/>
      <c r="Y27" s="547"/>
      <c r="Z27" s="547"/>
      <c r="AA27" s="547"/>
      <c r="AB27" s="547"/>
      <c r="AC27" s="547"/>
      <c r="AD27" s="547"/>
      <c r="AE27" s="547"/>
      <c r="AF27" s="547"/>
      <c r="AG27" s="547"/>
      <c r="AH27" s="548"/>
      <c r="AI27" s="546"/>
      <c r="AJ27" s="547"/>
      <c r="AK27" s="547"/>
      <c r="AL27" s="547"/>
      <c r="AM27" s="547"/>
      <c r="AN27" s="547"/>
      <c r="AO27" s="547"/>
      <c r="AP27" s="547"/>
      <c r="AQ27" s="547"/>
      <c r="AR27" s="548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65"/>
    </row>
    <row r="28" spans="2:76" s="234" customFormat="1">
      <c r="B28" s="253"/>
      <c r="C28" s="268"/>
      <c r="D28" s="741"/>
      <c r="E28" s="743"/>
      <c r="F28" s="741"/>
      <c r="G28" s="743"/>
      <c r="H28" s="266"/>
      <c r="I28" s="266"/>
      <c r="J28" s="267"/>
      <c r="K28" s="267"/>
      <c r="L28" s="547"/>
      <c r="M28" s="547"/>
      <c r="N28" s="547"/>
      <c r="O28" s="547"/>
      <c r="P28" s="547"/>
      <c r="Q28" s="547"/>
      <c r="R28" s="547"/>
      <c r="S28" s="547"/>
      <c r="T28" s="547"/>
      <c r="U28" s="547"/>
      <c r="V28" s="548"/>
      <c r="W28" s="546"/>
      <c r="X28" s="547"/>
      <c r="Y28" s="547"/>
      <c r="Z28" s="547"/>
      <c r="AA28" s="547"/>
      <c r="AB28" s="547"/>
      <c r="AC28" s="547"/>
      <c r="AD28" s="547"/>
      <c r="AE28" s="547"/>
      <c r="AF28" s="547"/>
      <c r="AG28" s="547"/>
      <c r="AH28" s="548"/>
      <c r="AI28" s="546"/>
      <c r="AJ28" s="547"/>
      <c r="AK28" s="547"/>
      <c r="AL28" s="547"/>
      <c r="AM28" s="547"/>
      <c r="AN28" s="547"/>
      <c r="AO28" s="547"/>
      <c r="AP28" s="547"/>
      <c r="AQ28" s="547"/>
      <c r="AR28" s="548"/>
      <c r="AS28" s="938"/>
      <c r="AT28" s="938"/>
      <c r="AU28" s="93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65"/>
    </row>
    <row r="29" spans="2:76" s="234" customFormat="1">
      <c r="B29" s="253"/>
      <c r="C29" s="266"/>
      <c r="D29" s="741"/>
      <c r="E29" s="743"/>
      <c r="F29" s="741"/>
      <c r="G29" s="743"/>
      <c r="H29" s="266"/>
      <c r="I29" s="266"/>
      <c r="J29" s="267"/>
      <c r="K29" s="267"/>
      <c r="L29" s="547"/>
      <c r="M29" s="547"/>
      <c r="N29" s="547"/>
      <c r="O29" s="547"/>
      <c r="P29" s="547"/>
      <c r="Q29" s="547"/>
      <c r="R29" s="547"/>
      <c r="S29" s="547"/>
      <c r="T29" s="547"/>
      <c r="U29" s="547"/>
      <c r="V29" s="548"/>
      <c r="W29" s="546"/>
      <c r="X29" s="547"/>
      <c r="Y29" s="547"/>
      <c r="Z29" s="547"/>
      <c r="AA29" s="547"/>
      <c r="AB29" s="547"/>
      <c r="AC29" s="547"/>
      <c r="AD29" s="547"/>
      <c r="AE29" s="547"/>
      <c r="AF29" s="547"/>
      <c r="AG29" s="547"/>
      <c r="AH29" s="548"/>
      <c r="AI29" s="546"/>
      <c r="AJ29" s="547"/>
      <c r="AK29" s="547"/>
      <c r="AL29" s="547"/>
      <c r="AM29" s="547"/>
      <c r="AN29" s="547"/>
      <c r="AO29" s="547"/>
      <c r="AP29" s="547"/>
      <c r="AQ29" s="547"/>
      <c r="AR29" s="548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65"/>
    </row>
    <row r="30" spans="2:76" s="234" customFormat="1">
      <c r="B30" s="253"/>
      <c r="C30" s="268"/>
      <c r="D30" s="741"/>
      <c r="E30" s="743"/>
      <c r="F30" s="741"/>
      <c r="G30" s="743"/>
      <c r="H30" s="266"/>
      <c r="I30" s="266"/>
      <c r="J30" s="267"/>
      <c r="K30" s="267"/>
      <c r="L30" s="547"/>
      <c r="M30" s="547"/>
      <c r="N30" s="547"/>
      <c r="O30" s="547"/>
      <c r="P30" s="547"/>
      <c r="Q30" s="547"/>
      <c r="R30" s="547"/>
      <c r="S30" s="547"/>
      <c r="T30" s="547"/>
      <c r="U30" s="547"/>
      <c r="V30" s="548"/>
      <c r="W30" s="546"/>
      <c r="X30" s="547"/>
      <c r="Y30" s="547"/>
      <c r="Z30" s="547"/>
      <c r="AA30" s="547"/>
      <c r="AB30" s="547"/>
      <c r="AC30" s="547"/>
      <c r="AD30" s="547"/>
      <c r="AE30" s="547"/>
      <c r="AF30" s="547"/>
      <c r="AG30" s="547"/>
      <c r="AH30" s="548"/>
      <c r="AI30" s="546"/>
      <c r="AJ30" s="547"/>
      <c r="AK30" s="547"/>
      <c r="AL30" s="547"/>
      <c r="AM30" s="547"/>
      <c r="AN30" s="547"/>
      <c r="AO30" s="547"/>
      <c r="AP30" s="547"/>
      <c r="AQ30" s="547"/>
      <c r="AR30" s="548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65"/>
    </row>
    <row r="31" spans="2:76" s="234" customFormat="1">
      <c r="B31" s="253"/>
      <c r="C31" s="266"/>
      <c r="D31" s="741"/>
      <c r="E31" s="743"/>
      <c r="F31" s="741"/>
      <c r="G31" s="743"/>
      <c r="H31" s="266"/>
      <c r="I31" s="266"/>
      <c r="J31" s="267"/>
      <c r="K31" s="267"/>
      <c r="L31" s="547"/>
      <c r="M31" s="547"/>
      <c r="N31" s="547"/>
      <c r="O31" s="547"/>
      <c r="P31" s="547"/>
      <c r="Q31" s="547"/>
      <c r="R31" s="547"/>
      <c r="S31" s="547"/>
      <c r="T31" s="547"/>
      <c r="U31" s="547"/>
      <c r="V31" s="548"/>
      <c r="W31" s="546"/>
      <c r="X31" s="547"/>
      <c r="Y31" s="547"/>
      <c r="Z31" s="547"/>
      <c r="AA31" s="547"/>
      <c r="AB31" s="547"/>
      <c r="AC31" s="547"/>
      <c r="AD31" s="547"/>
      <c r="AE31" s="547"/>
      <c r="AF31" s="547"/>
      <c r="AG31" s="547"/>
      <c r="AH31" s="548"/>
      <c r="AI31" s="546"/>
      <c r="AJ31" s="547"/>
      <c r="AK31" s="547"/>
      <c r="AL31" s="547"/>
      <c r="AM31" s="547"/>
      <c r="AN31" s="547"/>
      <c r="AO31" s="547"/>
      <c r="AP31" s="547"/>
      <c r="AQ31" s="547"/>
      <c r="AR31" s="548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0"/>
      <c r="BU31" s="771"/>
      <c r="BV31" s="772"/>
      <c r="BW31" s="255"/>
      <c r="BX31" s="265"/>
    </row>
    <row r="32" spans="2:76" s="234" customFormat="1">
      <c r="B32" s="253"/>
      <c r="C32" s="268"/>
      <c r="D32" s="741"/>
      <c r="E32" s="743"/>
      <c r="F32" s="741"/>
      <c r="G32" s="743"/>
      <c r="H32" s="266"/>
      <c r="I32" s="266"/>
      <c r="J32" s="267"/>
      <c r="K32" s="267"/>
      <c r="L32" s="547"/>
      <c r="M32" s="547"/>
      <c r="N32" s="547"/>
      <c r="O32" s="547"/>
      <c r="P32" s="547"/>
      <c r="Q32" s="547"/>
      <c r="R32" s="547"/>
      <c r="S32" s="547"/>
      <c r="T32" s="547"/>
      <c r="U32" s="547"/>
      <c r="V32" s="548"/>
      <c r="W32" s="546"/>
      <c r="X32" s="547"/>
      <c r="Y32" s="547"/>
      <c r="Z32" s="547"/>
      <c r="AA32" s="547"/>
      <c r="AB32" s="547"/>
      <c r="AC32" s="547"/>
      <c r="AD32" s="547"/>
      <c r="AE32" s="547"/>
      <c r="AF32" s="547"/>
      <c r="AG32" s="547"/>
      <c r="AH32" s="548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6"/>
      <c r="AT32" s="757"/>
      <c r="AU32" s="758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41"/>
      <c r="BM32" s="742"/>
      <c r="BN32" s="742"/>
      <c r="BO32" s="743"/>
      <c r="BP32" s="741"/>
      <c r="BQ32" s="742"/>
      <c r="BR32" s="742"/>
      <c r="BS32" s="743"/>
      <c r="BT32" s="773"/>
      <c r="BU32" s="774"/>
      <c r="BV32" s="775"/>
      <c r="BW32" s="255"/>
      <c r="BX32" s="265"/>
    </row>
    <row r="33" spans="2:76" s="234" customFormat="1">
      <c r="B33" s="253"/>
      <c r="C33" s="266"/>
      <c r="D33" s="747"/>
      <c r="E33" s="748"/>
      <c r="F33" s="747"/>
      <c r="G33" s="748"/>
      <c r="H33" s="266"/>
      <c r="I33" s="266"/>
      <c r="J33" s="267"/>
      <c r="K33" s="267"/>
      <c r="L33" s="547"/>
      <c r="M33" s="547"/>
      <c r="N33" s="547"/>
      <c r="O33" s="547"/>
      <c r="P33" s="547"/>
      <c r="Q33" s="547"/>
      <c r="R33" s="547"/>
      <c r="S33" s="547"/>
      <c r="T33" s="547"/>
      <c r="U33" s="547"/>
      <c r="V33" s="548"/>
      <c r="W33" s="546"/>
      <c r="X33" s="547"/>
      <c r="Y33" s="547"/>
      <c r="Z33" s="547"/>
      <c r="AA33" s="547"/>
      <c r="AB33" s="547"/>
      <c r="AC33" s="547"/>
      <c r="AD33" s="547"/>
      <c r="AE33" s="547"/>
      <c r="AF33" s="547"/>
      <c r="AG33" s="547"/>
      <c r="AH33" s="548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938"/>
      <c r="AT33" s="938"/>
      <c r="AU33" s="938"/>
      <c r="AV33" s="741"/>
      <c r="AW33" s="742"/>
      <c r="AX33" s="742"/>
      <c r="AY33" s="743"/>
      <c r="AZ33" s="819"/>
      <c r="BA33" s="820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65"/>
    </row>
    <row r="34" spans="2:76" s="234" customFormat="1" ht="12" customHeight="1">
      <c r="B34" s="253"/>
      <c r="C34" s="268"/>
      <c r="D34" s="747"/>
      <c r="E34" s="748"/>
      <c r="F34" s="747"/>
      <c r="G34" s="748"/>
      <c r="H34" s="266"/>
      <c r="I34" s="266"/>
      <c r="J34" s="267"/>
      <c r="K34" s="267"/>
      <c r="L34" s="547"/>
      <c r="M34" s="547"/>
      <c r="N34" s="547"/>
      <c r="O34" s="547"/>
      <c r="P34" s="547"/>
      <c r="Q34" s="547"/>
      <c r="R34" s="547"/>
      <c r="S34" s="547"/>
      <c r="T34" s="547"/>
      <c r="U34" s="547"/>
      <c r="V34" s="548"/>
      <c r="W34" s="547"/>
      <c r="X34" s="547"/>
      <c r="Y34" s="547"/>
      <c r="Z34" s="547"/>
      <c r="AA34" s="547"/>
      <c r="AB34" s="547"/>
      <c r="AC34" s="547"/>
      <c r="AD34" s="547"/>
      <c r="AE34" s="547"/>
      <c r="AF34" s="547"/>
      <c r="AG34" s="547"/>
      <c r="AH34" s="548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 ht="12" customHeight="1">
      <c r="B35" s="253"/>
      <c r="C35" s="266"/>
      <c r="D35" s="747"/>
      <c r="E35" s="748"/>
      <c r="F35" s="747"/>
      <c r="G35" s="748"/>
      <c r="H35" s="266"/>
      <c r="I35" s="266"/>
      <c r="J35" s="267"/>
      <c r="K35" s="267"/>
      <c r="L35" s="547"/>
      <c r="M35" s="547"/>
      <c r="N35" s="547"/>
      <c r="O35" s="547"/>
      <c r="P35" s="547"/>
      <c r="Q35" s="547"/>
      <c r="R35" s="547"/>
      <c r="S35" s="547"/>
      <c r="T35" s="547"/>
      <c r="U35" s="547"/>
      <c r="V35" s="548"/>
      <c r="W35" s="547"/>
      <c r="X35" s="547"/>
      <c r="Y35" s="547"/>
      <c r="Z35" s="547"/>
      <c r="AA35" s="547"/>
      <c r="AB35" s="547"/>
      <c r="AC35" s="547"/>
      <c r="AD35" s="547"/>
      <c r="AE35" s="547"/>
      <c r="AF35" s="547"/>
      <c r="AG35" s="547"/>
      <c r="AH35" s="548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56"/>
      <c r="AT35" s="757"/>
      <c r="AU35" s="758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41"/>
      <c r="BM35" s="742"/>
      <c r="BN35" s="742"/>
      <c r="BO35" s="743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547"/>
      <c r="M36" s="547"/>
      <c r="N36" s="547"/>
      <c r="O36" s="547"/>
      <c r="P36" s="547"/>
      <c r="Q36" s="547"/>
      <c r="R36" s="547"/>
      <c r="S36" s="547"/>
      <c r="T36" s="547"/>
      <c r="U36" s="547"/>
      <c r="V36" s="548"/>
      <c r="W36" s="546"/>
      <c r="X36" s="547"/>
      <c r="Y36" s="547"/>
      <c r="Z36" s="547"/>
      <c r="AA36" s="547"/>
      <c r="AB36" s="547"/>
      <c r="AC36" s="547"/>
      <c r="AD36" s="547"/>
      <c r="AE36" s="547"/>
      <c r="AF36" s="547"/>
      <c r="AG36" s="547"/>
      <c r="AH36" s="548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531"/>
      <c r="BM36" s="532"/>
      <c r="BN36" s="532"/>
      <c r="BO36" s="533"/>
      <c r="BP36" s="741"/>
      <c r="BQ36" s="742"/>
      <c r="BR36" s="742"/>
      <c r="BS36" s="743"/>
      <c r="BT36" s="773"/>
      <c r="BU36" s="774"/>
      <c r="BV36" s="775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547"/>
      <c r="M37" s="547"/>
      <c r="N37" s="547"/>
      <c r="O37" s="547"/>
      <c r="P37" s="547"/>
      <c r="Q37" s="547"/>
      <c r="R37" s="547"/>
      <c r="S37" s="547"/>
      <c r="T37" s="547"/>
      <c r="U37" s="547"/>
      <c r="V37" s="548"/>
      <c r="W37" s="546"/>
      <c r="X37" s="537"/>
      <c r="Y37" s="537"/>
      <c r="Z37" s="537"/>
      <c r="AA37" s="537"/>
      <c r="AB37" s="537"/>
      <c r="AC37" s="537"/>
      <c r="AD37" s="537"/>
      <c r="AE37" s="537"/>
      <c r="AF37" s="537"/>
      <c r="AG37" s="537"/>
      <c r="AH37" s="538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531"/>
      <c r="BM37" s="532"/>
      <c r="BN37" s="532"/>
      <c r="BO37" s="533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547"/>
      <c r="M38" s="547"/>
      <c r="N38" s="547"/>
      <c r="O38" s="547"/>
      <c r="P38" s="547"/>
      <c r="Q38" s="547"/>
      <c r="R38" s="547"/>
      <c r="S38" s="547"/>
      <c r="T38" s="547"/>
      <c r="U38" s="547"/>
      <c r="V38" s="548"/>
      <c r="W38" s="546"/>
      <c r="X38" s="537"/>
      <c r="Y38" s="537"/>
      <c r="Z38" s="537"/>
      <c r="AA38" s="537"/>
      <c r="AB38" s="537"/>
      <c r="AC38" s="537"/>
      <c r="AD38" s="537"/>
      <c r="AE38" s="537"/>
      <c r="AF38" s="537"/>
      <c r="AG38" s="537"/>
      <c r="AH38" s="538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531"/>
      <c r="BM38" s="532"/>
      <c r="BN38" s="532"/>
      <c r="BO38" s="53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547"/>
      <c r="M39" s="547"/>
      <c r="N39" s="547"/>
      <c r="O39" s="547"/>
      <c r="P39" s="547"/>
      <c r="Q39" s="547"/>
      <c r="R39" s="547"/>
      <c r="S39" s="547"/>
      <c r="T39" s="547"/>
      <c r="U39" s="547"/>
      <c r="V39" s="548"/>
      <c r="W39" s="546"/>
      <c r="X39" s="547"/>
      <c r="Y39" s="547"/>
      <c r="Z39" s="547"/>
      <c r="AA39" s="547"/>
      <c r="AB39" s="547"/>
      <c r="AC39" s="547"/>
      <c r="AD39" s="547"/>
      <c r="AE39" s="547"/>
      <c r="AF39" s="547"/>
      <c r="AG39" s="547"/>
      <c r="AH39" s="548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52"/>
      <c r="AT39" s="752"/>
      <c r="AU39" s="75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547"/>
      <c r="M40" s="547"/>
      <c r="N40" s="547"/>
      <c r="O40" s="547"/>
      <c r="P40" s="547"/>
      <c r="Q40" s="547"/>
      <c r="R40" s="547"/>
      <c r="S40" s="547"/>
      <c r="T40" s="547"/>
      <c r="U40" s="547"/>
      <c r="V40" s="548"/>
      <c r="W40" s="546"/>
      <c r="X40" s="547"/>
      <c r="Y40" s="547"/>
      <c r="Z40" s="547"/>
      <c r="AA40" s="547"/>
      <c r="AB40" s="547"/>
      <c r="AC40" s="547"/>
      <c r="AD40" s="547"/>
      <c r="AE40" s="547"/>
      <c r="AF40" s="547"/>
      <c r="AG40" s="547"/>
      <c r="AH40" s="548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547"/>
      <c r="M41" s="547"/>
      <c r="N41" s="547"/>
      <c r="O41" s="547"/>
      <c r="P41" s="547"/>
      <c r="Q41" s="547"/>
      <c r="R41" s="547"/>
      <c r="S41" s="547"/>
      <c r="T41" s="547"/>
      <c r="U41" s="547"/>
      <c r="V41" s="548"/>
      <c r="W41" s="546"/>
      <c r="X41" s="547"/>
      <c r="Y41" s="547"/>
      <c r="Z41" s="547"/>
      <c r="AA41" s="547"/>
      <c r="AB41" s="547"/>
      <c r="AC41" s="547"/>
      <c r="AD41" s="547"/>
      <c r="AE41" s="547"/>
      <c r="AF41" s="547"/>
      <c r="AG41" s="547"/>
      <c r="AH41" s="548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547"/>
      <c r="M42" s="547"/>
      <c r="N42" s="547"/>
      <c r="O42" s="547"/>
      <c r="P42" s="547"/>
      <c r="Q42" s="547"/>
      <c r="R42" s="547"/>
      <c r="S42" s="547"/>
      <c r="T42" s="547"/>
      <c r="U42" s="547"/>
      <c r="V42" s="548"/>
      <c r="W42" s="546"/>
      <c r="X42" s="547"/>
      <c r="Y42" s="547"/>
      <c r="Z42" s="547"/>
      <c r="AA42" s="547"/>
      <c r="AB42" s="547"/>
      <c r="AC42" s="547"/>
      <c r="AD42" s="547"/>
      <c r="AE42" s="547"/>
      <c r="AF42" s="547"/>
      <c r="AG42" s="547"/>
      <c r="AH42" s="548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547"/>
      <c r="M43" s="547"/>
      <c r="N43" s="547"/>
      <c r="O43" s="547"/>
      <c r="P43" s="547"/>
      <c r="Q43" s="547"/>
      <c r="R43" s="547"/>
      <c r="S43" s="547"/>
      <c r="T43" s="547"/>
      <c r="U43" s="547"/>
      <c r="V43" s="548"/>
      <c r="W43" s="546"/>
      <c r="X43" s="547"/>
      <c r="Y43" s="547"/>
      <c r="Z43" s="547"/>
      <c r="AA43" s="547"/>
      <c r="AB43" s="547"/>
      <c r="AC43" s="547"/>
      <c r="AD43" s="547"/>
      <c r="AE43" s="547"/>
      <c r="AF43" s="547"/>
      <c r="AG43" s="547"/>
      <c r="AH43" s="548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547"/>
      <c r="M44" s="547"/>
      <c r="N44" s="547"/>
      <c r="O44" s="547"/>
      <c r="P44" s="547"/>
      <c r="Q44" s="547"/>
      <c r="R44" s="547"/>
      <c r="S44" s="547"/>
      <c r="T44" s="547"/>
      <c r="U44" s="547"/>
      <c r="V44" s="548"/>
      <c r="W44" s="546"/>
      <c r="X44" s="547"/>
      <c r="Y44" s="547"/>
      <c r="Z44" s="547"/>
      <c r="AA44" s="547"/>
      <c r="AB44" s="547"/>
      <c r="AC44" s="547"/>
      <c r="AD44" s="547"/>
      <c r="AE44" s="547"/>
      <c r="AF44" s="547"/>
      <c r="AG44" s="547"/>
      <c r="AH44" s="548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41"/>
      <c r="BI44" s="742"/>
      <c r="BJ44" s="742"/>
      <c r="BK44" s="743"/>
      <c r="BL44" s="534"/>
      <c r="BM44" s="535"/>
      <c r="BN44" s="535"/>
      <c r="BO44" s="536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547"/>
      <c r="M45" s="547"/>
      <c r="N45" s="547"/>
      <c r="O45" s="547"/>
      <c r="P45" s="547"/>
      <c r="Q45" s="547"/>
      <c r="R45" s="547"/>
      <c r="S45" s="547"/>
      <c r="T45" s="547"/>
      <c r="U45" s="547"/>
      <c r="V45" s="548"/>
      <c r="W45" s="547"/>
      <c r="X45" s="547"/>
      <c r="Y45" s="547"/>
      <c r="Z45" s="547"/>
      <c r="AA45" s="547"/>
      <c r="AB45" s="547"/>
      <c r="AC45" s="547"/>
      <c r="AD45" s="547"/>
      <c r="AE45" s="547"/>
      <c r="AF45" s="547"/>
      <c r="AG45" s="547"/>
      <c r="AH45" s="548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9"/>
      <c r="BA45" s="760"/>
      <c r="BB45" s="760"/>
      <c r="BC45" s="818"/>
      <c r="BD45" s="741"/>
      <c r="BE45" s="742"/>
      <c r="BF45" s="742"/>
      <c r="BG45" s="743"/>
      <c r="BH45" s="741"/>
      <c r="BI45" s="742"/>
      <c r="BJ45" s="742"/>
      <c r="BK45" s="743"/>
      <c r="BL45" s="531"/>
      <c r="BM45" s="532"/>
      <c r="BN45" s="532"/>
      <c r="BO45" s="533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547"/>
      <c r="M46" s="547"/>
      <c r="N46" s="547"/>
      <c r="O46" s="547"/>
      <c r="P46" s="547"/>
      <c r="Q46" s="547"/>
      <c r="R46" s="547"/>
      <c r="S46" s="547"/>
      <c r="T46" s="547"/>
      <c r="U46" s="547"/>
      <c r="V46" s="548"/>
      <c r="W46" s="546"/>
      <c r="X46" s="547"/>
      <c r="Y46" s="547"/>
      <c r="Z46" s="547"/>
      <c r="AA46" s="547"/>
      <c r="AB46" s="547"/>
      <c r="AC46" s="547"/>
      <c r="AD46" s="547"/>
      <c r="AE46" s="547"/>
      <c r="AF46" s="547"/>
      <c r="AG46" s="547"/>
      <c r="AH46" s="548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531"/>
      <c r="BM46" s="532"/>
      <c r="BN46" s="532"/>
      <c r="BO46" s="533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547"/>
      <c r="M47" s="547"/>
      <c r="N47" s="547"/>
      <c r="O47" s="547"/>
      <c r="P47" s="547"/>
      <c r="Q47" s="547"/>
      <c r="R47" s="547"/>
      <c r="S47" s="547"/>
      <c r="T47" s="547"/>
      <c r="U47" s="547"/>
      <c r="V47" s="548"/>
      <c r="W47" s="546"/>
      <c r="X47" s="547"/>
      <c r="Y47" s="547"/>
      <c r="Z47" s="547"/>
      <c r="AA47" s="547"/>
      <c r="AB47" s="547"/>
      <c r="AC47" s="547"/>
      <c r="AD47" s="547"/>
      <c r="AE47" s="547"/>
      <c r="AF47" s="547"/>
      <c r="AG47" s="547"/>
      <c r="AH47" s="548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531"/>
      <c r="BM47" s="532"/>
      <c r="BN47" s="532"/>
      <c r="BO47" s="533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547"/>
      <c r="M48" s="547"/>
      <c r="N48" s="547"/>
      <c r="O48" s="547"/>
      <c r="P48" s="547"/>
      <c r="Q48" s="547"/>
      <c r="R48" s="547"/>
      <c r="S48" s="547"/>
      <c r="T48" s="547"/>
      <c r="U48" s="547"/>
      <c r="V48" s="548"/>
      <c r="W48" s="546"/>
      <c r="X48" s="537"/>
      <c r="Y48" s="537"/>
      <c r="Z48" s="537"/>
      <c r="AA48" s="537"/>
      <c r="AB48" s="537"/>
      <c r="AC48" s="537"/>
      <c r="AD48" s="537"/>
      <c r="AE48" s="537"/>
      <c r="AF48" s="537"/>
      <c r="AG48" s="537"/>
      <c r="AH48" s="538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531"/>
      <c r="BM48" s="532"/>
      <c r="BN48" s="532"/>
      <c r="BO48" s="533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547"/>
      <c r="M49" s="547"/>
      <c r="N49" s="547"/>
      <c r="O49" s="547"/>
      <c r="P49" s="547"/>
      <c r="Q49" s="547"/>
      <c r="R49" s="547"/>
      <c r="S49" s="547"/>
      <c r="T49" s="547"/>
      <c r="U49" s="547"/>
      <c r="V49" s="548"/>
      <c r="W49" s="546"/>
      <c r="X49" s="537"/>
      <c r="Y49" s="537"/>
      <c r="Z49" s="537"/>
      <c r="AA49" s="537"/>
      <c r="AB49" s="537"/>
      <c r="AC49" s="537"/>
      <c r="AD49" s="537"/>
      <c r="AE49" s="537"/>
      <c r="AF49" s="537"/>
      <c r="AG49" s="537"/>
      <c r="AH49" s="538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531"/>
      <c r="BM49" s="532"/>
      <c r="BN49" s="532"/>
      <c r="BO49" s="53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547"/>
      <c r="M50" s="547"/>
      <c r="N50" s="547"/>
      <c r="O50" s="547"/>
      <c r="P50" s="547"/>
      <c r="Q50" s="547"/>
      <c r="R50" s="547"/>
      <c r="S50" s="547"/>
      <c r="T50" s="547"/>
      <c r="U50" s="547"/>
      <c r="V50" s="548"/>
      <c r="W50" s="546"/>
      <c r="X50" s="547"/>
      <c r="Y50" s="547"/>
      <c r="Z50" s="547"/>
      <c r="AA50" s="547"/>
      <c r="AB50" s="547"/>
      <c r="AC50" s="547"/>
      <c r="AD50" s="547"/>
      <c r="AE50" s="547"/>
      <c r="AF50" s="547"/>
      <c r="AG50" s="547"/>
      <c r="AH50" s="548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52"/>
      <c r="AT50" s="752"/>
      <c r="AU50" s="75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547"/>
      <c r="M51" s="547"/>
      <c r="N51" s="547"/>
      <c r="O51" s="547"/>
      <c r="P51" s="547"/>
      <c r="Q51" s="547"/>
      <c r="R51" s="547"/>
      <c r="S51" s="547"/>
      <c r="T51" s="547"/>
      <c r="U51" s="547"/>
      <c r="V51" s="548"/>
      <c r="W51" s="546"/>
      <c r="X51" s="547"/>
      <c r="Y51" s="547"/>
      <c r="Z51" s="547"/>
      <c r="AA51" s="547"/>
      <c r="AB51" s="547"/>
      <c r="AC51" s="547"/>
      <c r="AD51" s="547"/>
      <c r="AE51" s="547"/>
      <c r="AF51" s="547"/>
      <c r="AG51" s="547"/>
      <c r="AH51" s="548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547"/>
      <c r="M52" s="547"/>
      <c r="N52" s="547"/>
      <c r="O52" s="547"/>
      <c r="P52" s="547"/>
      <c r="Q52" s="547"/>
      <c r="R52" s="547"/>
      <c r="S52" s="547"/>
      <c r="T52" s="547"/>
      <c r="U52" s="547"/>
      <c r="V52" s="548"/>
      <c r="W52" s="546"/>
      <c r="X52" s="547"/>
      <c r="Y52" s="547"/>
      <c r="Z52" s="547"/>
      <c r="AA52" s="547"/>
      <c r="AB52" s="547"/>
      <c r="AC52" s="547"/>
      <c r="AD52" s="547"/>
      <c r="AE52" s="547"/>
      <c r="AF52" s="547"/>
      <c r="AG52" s="547"/>
      <c r="AH52" s="548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547"/>
      <c r="M53" s="547"/>
      <c r="N53" s="547"/>
      <c r="O53" s="547"/>
      <c r="P53" s="547"/>
      <c r="Q53" s="547"/>
      <c r="R53" s="547"/>
      <c r="S53" s="547"/>
      <c r="T53" s="547"/>
      <c r="U53" s="547"/>
      <c r="V53" s="548"/>
      <c r="W53" s="546"/>
      <c r="X53" s="547"/>
      <c r="Y53" s="547"/>
      <c r="Z53" s="547"/>
      <c r="AA53" s="547"/>
      <c r="AB53" s="547"/>
      <c r="AC53" s="547"/>
      <c r="AD53" s="547"/>
      <c r="AE53" s="547"/>
      <c r="AF53" s="547"/>
      <c r="AG53" s="547"/>
      <c r="AH53" s="548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547"/>
      <c r="M54" s="547"/>
      <c r="N54" s="547"/>
      <c r="O54" s="547"/>
      <c r="P54" s="547"/>
      <c r="Q54" s="547"/>
      <c r="R54" s="547"/>
      <c r="S54" s="547"/>
      <c r="T54" s="547"/>
      <c r="U54" s="547"/>
      <c r="V54" s="548"/>
      <c r="W54" s="546"/>
      <c r="X54" s="547"/>
      <c r="Y54" s="547"/>
      <c r="Z54" s="547"/>
      <c r="AA54" s="547"/>
      <c r="AB54" s="547"/>
      <c r="AC54" s="547"/>
      <c r="AD54" s="547"/>
      <c r="AE54" s="547"/>
      <c r="AF54" s="547"/>
      <c r="AG54" s="547"/>
      <c r="AH54" s="548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547"/>
      <c r="M55" s="547"/>
      <c r="N55" s="547"/>
      <c r="O55" s="547"/>
      <c r="P55" s="547"/>
      <c r="Q55" s="547"/>
      <c r="R55" s="547"/>
      <c r="S55" s="547"/>
      <c r="T55" s="547"/>
      <c r="U55" s="547"/>
      <c r="V55" s="548"/>
      <c r="W55" s="546"/>
      <c r="X55" s="547"/>
      <c r="Y55" s="547"/>
      <c r="Z55" s="547"/>
      <c r="AA55" s="547"/>
      <c r="AB55" s="547"/>
      <c r="AC55" s="547"/>
      <c r="AD55" s="547"/>
      <c r="AE55" s="547"/>
      <c r="AF55" s="547"/>
      <c r="AG55" s="547"/>
      <c r="AH55" s="548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41"/>
      <c r="BI55" s="742"/>
      <c r="BJ55" s="742"/>
      <c r="BK55" s="743"/>
      <c r="BL55" s="534"/>
      <c r="BM55" s="535"/>
      <c r="BN55" s="535"/>
      <c r="BO55" s="536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547"/>
      <c r="M56" s="547"/>
      <c r="N56" s="547"/>
      <c r="O56" s="547"/>
      <c r="P56" s="547"/>
      <c r="Q56" s="547"/>
      <c r="R56" s="547"/>
      <c r="S56" s="547"/>
      <c r="T56" s="547"/>
      <c r="U56" s="547"/>
      <c r="V56" s="548"/>
      <c r="W56" s="547"/>
      <c r="X56" s="547"/>
      <c r="Y56" s="547"/>
      <c r="Z56" s="547"/>
      <c r="AA56" s="547"/>
      <c r="AB56" s="547"/>
      <c r="AC56" s="547"/>
      <c r="AD56" s="547"/>
      <c r="AE56" s="547"/>
      <c r="AF56" s="547"/>
      <c r="AG56" s="547"/>
      <c r="AH56" s="548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9"/>
      <c r="BA56" s="760"/>
      <c r="BB56" s="760"/>
      <c r="BC56" s="818"/>
      <c r="BD56" s="741"/>
      <c r="BE56" s="742"/>
      <c r="BF56" s="742"/>
      <c r="BG56" s="743"/>
      <c r="BH56" s="741"/>
      <c r="BI56" s="742"/>
      <c r="BJ56" s="742"/>
      <c r="BK56" s="743"/>
      <c r="BL56" s="531"/>
      <c r="BM56" s="532"/>
      <c r="BN56" s="532"/>
      <c r="BO56" s="533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547"/>
      <c r="M57" s="547"/>
      <c r="N57" s="547"/>
      <c r="O57" s="547"/>
      <c r="P57" s="547"/>
      <c r="Q57" s="547"/>
      <c r="R57" s="547"/>
      <c r="S57" s="547"/>
      <c r="T57" s="547"/>
      <c r="U57" s="547"/>
      <c r="V57" s="548"/>
      <c r="W57" s="546"/>
      <c r="X57" s="547"/>
      <c r="Y57" s="547"/>
      <c r="Z57" s="547"/>
      <c r="AA57" s="547"/>
      <c r="AB57" s="547"/>
      <c r="AC57" s="547"/>
      <c r="AD57" s="547"/>
      <c r="AE57" s="547"/>
      <c r="AF57" s="547"/>
      <c r="AG57" s="547"/>
      <c r="AH57" s="548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531"/>
      <c r="BM57" s="532"/>
      <c r="BN57" s="532"/>
      <c r="BO57" s="533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547"/>
      <c r="M58" s="547"/>
      <c r="N58" s="547"/>
      <c r="O58" s="547"/>
      <c r="P58" s="547"/>
      <c r="Q58" s="547"/>
      <c r="R58" s="547"/>
      <c r="S58" s="547"/>
      <c r="T58" s="547"/>
      <c r="U58" s="547"/>
      <c r="V58" s="548"/>
      <c r="W58" s="546"/>
      <c r="X58" s="547"/>
      <c r="Y58" s="547"/>
      <c r="Z58" s="547"/>
      <c r="AA58" s="547"/>
      <c r="AB58" s="547"/>
      <c r="AC58" s="547"/>
      <c r="AD58" s="547"/>
      <c r="AE58" s="547"/>
      <c r="AF58" s="547"/>
      <c r="AG58" s="547"/>
      <c r="AH58" s="548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531"/>
      <c r="BM58" s="532"/>
      <c r="BN58" s="532"/>
      <c r="BO58" s="533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547"/>
      <c r="M59" s="547"/>
      <c r="N59" s="547"/>
      <c r="O59" s="547"/>
      <c r="P59" s="547"/>
      <c r="Q59" s="547"/>
      <c r="R59" s="547"/>
      <c r="S59" s="547"/>
      <c r="T59" s="547"/>
      <c r="U59" s="547"/>
      <c r="V59" s="548"/>
      <c r="W59" s="546"/>
      <c r="X59" s="537"/>
      <c r="Y59" s="537"/>
      <c r="Z59" s="537"/>
      <c r="AA59" s="537"/>
      <c r="AB59" s="537"/>
      <c r="AC59" s="537"/>
      <c r="AD59" s="537"/>
      <c r="AE59" s="537"/>
      <c r="AF59" s="537"/>
      <c r="AG59" s="537"/>
      <c r="AH59" s="538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531"/>
      <c r="BM59" s="532"/>
      <c r="BN59" s="532"/>
      <c r="BO59" s="533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547"/>
      <c r="M60" s="547"/>
      <c r="N60" s="547"/>
      <c r="O60" s="547"/>
      <c r="P60" s="547"/>
      <c r="Q60" s="547"/>
      <c r="R60" s="547"/>
      <c r="S60" s="547"/>
      <c r="T60" s="547"/>
      <c r="U60" s="547"/>
      <c r="V60" s="548"/>
      <c r="W60" s="546"/>
      <c r="X60" s="537"/>
      <c r="Y60" s="537"/>
      <c r="Z60" s="537"/>
      <c r="AA60" s="537"/>
      <c r="AB60" s="537"/>
      <c r="AC60" s="537"/>
      <c r="AD60" s="537"/>
      <c r="AE60" s="537"/>
      <c r="AF60" s="537"/>
      <c r="AG60" s="537"/>
      <c r="AH60" s="538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76"/>
      <c r="AT60" s="761"/>
      <c r="AU60" s="76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531"/>
      <c r="BM60" s="532"/>
      <c r="BN60" s="532"/>
      <c r="BO60" s="53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547"/>
      <c r="M61" s="547"/>
      <c r="N61" s="547"/>
      <c r="O61" s="547"/>
      <c r="P61" s="547"/>
      <c r="Q61" s="547"/>
      <c r="R61" s="547"/>
      <c r="S61" s="547"/>
      <c r="T61" s="547"/>
      <c r="U61" s="547"/>
      <c r="V61" s="548"/>
      <c r="W61" s="546"/>
      <c r="X61" s="547"/>
      <c r="Y61" s="547"/>
      <c r="Z61" s="547"/>
      <c r="AA61" s="547"/>
      <c r="AB61" s="547"/>
      <c r="AC61" s="547"/>
      <c r="AD61" s="547"/>
      <c r="AE61" s="547"/>
      <c r="AF61" s="547"/>
      <c r="AG61" s="547"/>
      <c r="AH61" s="548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52"/>
      <c r="AT61" s="752"/>
      <c r="AU61" s="75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547"/>
      <c r="M62" s="547"/>
      <c r="N62" s="547"/>
      <c r="O62" s="547"/>
      <c r="P62" s="547"/>
      <c r="Q62" s="547"/>
      <c r="R62" s="547"/>
      <c r="S62" s="547"/>
      <c r="T62" s="547"/>
      <c r="U62" s="547"/>
      <c r="V62" s="548"/>
      <c r="W62" s="546"/>
      <c r="X62" s="547"/>
      <c r="Y62" s="547"/>
      <c r="Z62" s="547"/>
      <c r="AA62" s="547"/>
      <c r="AB62" s="547"/>
      <c r="AC62" s="547"/>
      <c r="AD62" s="547"/>
      <c r="AE62" s="547"/>
      <c r="AF62" s="547"/>
      <c r="AG62" s="547"/>
      <c r="AH62" s="548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547"/>
      <c r="M63" s="547"/>
      <c r="N63" s="547"/>
      <c r="O63" s="547"/>
      <c r="P63" s="547"/>
      <c r="Q63" s="547"/>
      <c r="R63" s="547"/>
      <c r="S63" s="547"/>
      <c r="T63" s="547"/>
      <c r="U63" s="547"/>
      <c r="V63" s="548"/>
      <c r="W63" s="546"/>
      <c r="X63" s="547"/>
      <c r="Y63" s="547"/>
      <c r="Z63" s="547"/>
      <c r="AA63" s="547"/>
      <c r="AB63" s="547"/>
      <c r="AC63" s="547"/>
      <c r="AD63" s="547"/>
      <c r="AE63" s="547"/>
      <c r="AF63" s="547"/>
      <c r="AG63" s="547"/>
      <c r="AH63" s="548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547"/>
      <c r="M64" s="547"/>
      <c r="N64" s="547"/>
      <c r="O64" s="547"/>
      <c r="P64" s="547"/>
      <c r="Q64" s="547"/>
      <c r="R64" s="547"/>
      <c r="S64" s="547"/>
      <c r="T64" s="547"/>
      <c r="U64" s="547"/>
      <c r="V64" s="548"/>
      <c r="W64" s="546"/>
      <c r="X64" s="547"/>
      <c r="Y64" s="547"/>
      <c r="Z64" s="547"/>
      <c r="AA64" s="547"/>
      <c r="AB64" s="547"/>
      <c r="AC64" s="547"/>
      <c r="AD64" s="547"/>
      <c r="AE64" s="547"/>
      <c r="AF64" s="547"/>
      <c r="AG64" s="547"/>
      <c r="AH64" s="548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547"/>
      <c r="M65" s="547"/>
      <c r="N65" s="547"/>
      <c r="O65" s="547"/>
      <c r="P65" s="547"/>
      <c r="Q65" s="547"/>
      <c r="R65" s="547"/>
      <c r="S65" s="547"/>
      <c r="T65" s="547"/>
      <c r="U65" s="547"/>
      <c r="V65" s="548"/>
      <c r="W65" s="546"/>
      <c r="X65" s="547"/>
      <c r="Y65" s="547"/>
      <c r="Z65" s="547"/>
      <c r="AA65" s="547"/>
      <c r="AB65" s="547"/>
      <c r="AC65" s="547"/>
      <c r="AD65" s="547"/>
      <c r="AE65" s="547"/>
      <c r="AF65" s="547"/>
      <c r="AG65" s="547"/>
      <c r="AH65" s="548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547"/>
      <c r="M66" s="547"/>
      <c r="N66" s="547"/>
      <c r="O66" s="547"/>
      <c r="P66" s="547"/>
      <c r="Q66" s="547"/>
      <c r="R66" s="547"/>
      <c r="S66" s="547"/>
      <c r="T66" s="547"/>
      <c r="U66" s="547"/>
      <c r="V66" s="548"/>
      <c r="W66" s="546"/>
      <c r="X66" s="547"/>
      <c r="Y66" s="547"/>
      <c r="Z66" s="547"/>
      <c r="AA66" s="547"/>
      <c r="AB66" s="547"/>
      <c r="AC66" s="547"/>
      <c r="AD66" s="547"/>
      <c r="AE66" s="547"/>
      <c r="AF66" s="547"/>
      <c r="AG66" s="547"/>
      <c r="AH66" s="548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547"/>
      <c r="M67" s="547"/>
      <c r="N67" s="547"/>
      <c r="O67" s="547"/>
      <c r="P67" s="547"/>
      <c r="Q67" s="547"/>
      <c r="R67" s="547"/>
      <c r="S67" s="547"/>
      <c r="T67" s="547"/>
      <c r="U67" s="547"/>
      <c r="V67" s="548"/>
      <c r="W67" s="546"/>
      <c r="X67" s="547"/>
      <c r="Y67" s="547"/>
      <c r="Z67" s="547"/>
      <c r="AA67" s="547"/>
      <c r="AB67" s="547"/>
      <c r="AC67" s="547"/>
      <c r="AD67" s="547"/>
      <c r="AE67" s="547"/>
      <c r="AF67" s="547"/>
      <c r="AG67" s="547"/>
      <c r="AH67" s="548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547"/>
      <c r="M68" s="547"/>
      <c r="N68" s="547"/>
      <c r="O68" s="547"/>
      <c r="P68" s="547"/>
      <c r="Q68" s="547"/>
      <c r="R68" s="547"/>
      <c r="S68" s="547"/>
      <c r="T68" s="547"/>
      <c r="U68" s="547"/>
      <c r="V68" s="548"/>
      <c r="W68" s="546"/>
      <c r="X68" s="547"/>
      <c r="Y68" s="547"/>
      <c r="Z68" s="547"/>
      <c r="AA68" s="547"/>
      <c r="AB68" s="547"/>
      <c r="AC68" s="547"/>
      <c r="AD68" s="547"/>
      <c r="AE68" s="547"/>
      <c r="AF68" s="547"/>
      <c r="AG68" s="547"/>
      <c r="AH68" s="548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547"/>
      <c r="M69" s="547"/>
      <c r="N69" s="547"/>
      <c r="O69" s="547"/>
      <c r="P69" s="547"/>
      <c r="Q69" s="547"/>
      <c r="R69" s="547"/>
      <c r="S69" s="547"/>
      <c r="T69" s="547"/>
      <c r="U69" s="547"/>
      <c r="V69" s="548"/>
      <c r="W69" s="546"/>
      <c r="X69" s="547"/>
      <c r="Y69" s="547"/>
      <c r="Z69" s="547"/>
      <c r="AA69" s="547"/>
      <c r="AB69" s="547"/>
      <c r="AC69" s="547"/>
      <c r="AD69" s="547"/>
      <c r="AE69" s="547"/>
      <c r="AF69" s="547"/>
      <c r="AG69" s="547"/>
      <c r="AH69" s="548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741"/>
      <c r="BM69" s="742"/>
      <c r="BN69" s="742"/>
      <c r="BO69" s="7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547"/>
      <c r="M70" s="547"/>
      <c r="N70" s="547"/>
      <c r="O70" s="547"/>
      <c r="P70" s="547"/>
      <c r="Q70" s="547"/>
      <c r="R70" s="547"/>
      <c r="S70" s="547"/>
      <c r="T70" s="547"/>
      <c r="U70" s="547"/>
      <c r="V70" s="548"/>
      <c r="W70" s="546"/>
      <c r="X70" s="547"/>
      <c r="Y70" s="547"/>
      <c r="Z70" s="547"/>
      <c r="AA70" s="547"/>
      <c r="AB70" s="547"/>
      <c r="AC70" s="547"/>
      <c r="AD70" s="547"/>
      <c r="AE70" s="547"/>
      <c r="AF70" s="547"/>
      <c r="AG70" s="547"/>
      <c r="AH70" s="548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41"/>
      <c r="BI70" s="742"/>
      <c r="BJ70" s="742"/>
      <c r="BK70" s="743"/>
      <c r="BL70" s="534"/>
      <c r="BM70" s="535"/>
      <c r="BN70" s="535"/>
      <c r="BO70" s="536"/>
      <c r="BP70" s="741"/>
      <c r="BQ70" s="742"/>
      <c r="BR70" s="742"/>
      <c r="BS70" s="743"/>
      <c r="BT70" s="773"/>
      <c r="BU70" s="774"/>
      <c r="BV70" s="775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547"/>
      <c r="M71" s="547"/>
      <c r="N71" s="547"/>
      <c r="O71" s="547"/>
      <c r="P71" s="547"/>
      <c r="Q71" s="547"/>
      <c r="R71" s="547"/>
      <c r="S71" s="547"/>
      <c r="T71" s="547"/>
      <c r="U71" s="547"/>
      <c r="V71" s="548"/>
      <c r="W71" s="547"/>
      <c r="X71" s="547"/>
      <c r="Y71" s="547"/>
      <c r="Z71" s="547"/>
      <c r="AA71" s="547"/>
      <c r="AB71" s="547"/>
      <c r="AC71" s="547"/>
      <c r="AD71" s="547"/>
      <c r="AE71" s="547"/>
      <c r="AF71" s="547"/>
      <c r="AG71" s="547"/>
      <c r="AH71" s="548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9"/>
      <c r="BA71" s="760"/>
      <c r="BB71" s="760"/>
      <c r="BC71" s="818"/>
      <c r="BD71" s="741"/>
      <c r="BE71" s="742"/>
      <c r="BF71" s="742"/>
      <c r="BG71" s="743"/>
      <c r="BH71" s="741"/>
      <c r="BI71" s="742"/>
      <c r="BJ71" s="742"/>
      <c r="BK71" s="743"/>
      <c r="BL71" s="531"/>
      <c r="BM71" s="532"/>
      <c r="BN71" s="532"/>
      <c r="BO71" s="533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547"/>
      <c r="M72" s="547"/>
      <c r="N72" s="547"/>
      <c r="O72" s="547"/>
      <c r="P72" s="547"/>
      <c r="Q72" s="547"/>
      <c r="R72" s="547"/>
      <c r="S72" s="547"/>
      <c r="T72" s="547"/>
      <c r="U72" s="547"/>
      <c r="V72" s="548"/>
      <c r="W72" s="546"/>
      <c r="X72" s="547"/>
      <c r="Y72" s="547"/>
      <c r="Z72" s="547"/>
      <c r="AA72" s="547"/>
      <c r="AB72" s="547"/>
      <c r="AC72" s="547"/>
      <c r="AD72" s="547"/>
      <c r="AE72" s="547"/>
      <c r="AF72" s="547"/>
      <c r="AG72" s="547"/>
      <c r="AH72" s="548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531"/>
      <c r="BM72" s="532"/>
      <c r="BN72" s="532"/>
      <c r="BO72" s="533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547"/>
      <c r="M73" s="547"/>
      <c r="N73" s="547"/>
      <c r="O73" s="547"/>
      <c r="P73" s="547"/>
      <c r="Q73" s="547"/>
      <c r="R73" s="547"/>
      <c r="S73" s="547"/>
      <c r="T73" s="547"/>
      <c r="U73" s="547"/>
      <c r="V73" s="548"/>
      <c r="W73" s="546"/>
      <c r="X73" s="547"/>
      <c r="Y73" s="547"/>
      <c r="Z73" s="547"/>
      <c r="AA73" s="547"/>
      <c r="AB73" s="547"/>
      <c r="AC73" s="547"/>
      <c r="AD73" s="547"/>
      <c r="AE73" s="547"/>
      <c r="AF73" s="547"/>
      <c r="AG73" s="547"/>
      <c r="AH73" s="548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531"/>
      <c r="BM73" s="532"/>
      <c r="BN73" s="532"/>
      <c r="BO73" s="533"/>
      <c r="BP73" s="741"/>
      <c r="BQ73" s="742"/>
      <c r="BR73" s="742"/>
      <c r="BS73" s="743"/>
      <c r="BT73" s="773"/>
      <c r="BU73" s="774"/>
      <c r="BV73" s="775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547"/>
      <c r="M74" s="547"/>
      <c r="N74" s="547"/>
      <c r="O74" s="547"/>
      <c r="P74" s="547"/>
      <c r="Q74" s="547"/>
      <c r="R74" s="547"/>
      <c r="S74" s="547"/>
      <c r="T74" s="547"/>
      <c r="U74" s="547"/>
      <c r="V74" s="548"/>
      <c r="W74" s="546"/>
      <c r="X74" s="537"/>
      <c r="Y74" s="537"/>
      <c r="Z74" s="537"/>
      <c r="AA74" s="537"/>
      <c r="AB74" s="537"/>
      <c r="AC74" s="537"/>
      <c r="AD74" s="537"/>
      <c r="AE74" s="537"/>
      <c r="AF74" s="537"/>
      <c r="AG74" s="537"/>
      <c r="AH74" s="538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531"/>
      <c r="BM74" s="532"/>
      <c r="BN74" s="532"/>
      <c r="BO74" s="533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53"/>
      <c r="C75" s="261"/>
      <c r="D75" s="747"/>
      <c r="E75" s="748"/>
      <c r="F75" s="747"/>
      <c r="G75" s="748"/>
      <c r="H75" s="266"/>
      <c r="I75" s="266"/>
      <c r="J75" s="267"/>
      <c r="K75" s="267"/>
      <c r="L75" s="547"/>
      <c r="M75" s="547"/>
      <c r="N75" s="547"/>
      <c r="O75" s="547"/>
      <c r="P75" s="547"/>
      <c r="Q75" s="547"/>
      <c r="R75" s="547"/>
      <c r="S75" s="547"/>
      <c r="T75" s="547"/>
      <c r="U75" s="547"/>
      <c r="V75" s="548"/>
      <c r="W75" s="546"/>
      <c r="X75" s="537"/>
      <c r="Y75" s="537"/>
      <c r="Z75" s="537"/>
      <c r="AA75" s="537"/>
      <c r="AB75" s="537"/>
      <c r="AC75" s="537"/>
      <c r="AD75" s="537"/>
      <c r="AE75" s="537"/>
      <c r="AF75" s="537"/>
      <c r="AG75" s="537"/>
      <c r="AH75" s="538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41"/>
      <c r="BI75" s="742"/>
      <c r="BJ75" s="742"/>
      <c r="BK75" s="743"/>
      <c r="BL75" s="531"/>
      <c r="BM75" s="532"/>
      <c r="BN75" s="532"/>
      <c r="BO75" s="533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547"/>
      <c r="M76" s="547"/>
      <c r="N76" s="547"/>
      <c r="O76" s="547"/>
      <c r="P76" s="547"/>
      <c r="Q76" s="547"/>
      <c r="R76" s="547"/>
      <c r="S76" s="547"/>
      <c r="T76" s="547"/>
      <c r="U76" s="547"/>
      <c r="V76" s="548"/>
      <c r="W76" s="546"/>
      <c r="X76" s="537"/>
      <c r="Y76" s="537"/>
      <c r="Z76" s="537"/>
      <c r="AA76" s="537"/>
      <c r="AB76" s="537"/>
      <c r="AC76" s="537"/>
      <c r="AD76" s="537"/>
      <c r="AE76" s="537"/>
      <c r="AF76" s="537"/>
      <c r="AG76" s="537"/>
      <c r="AH76" s="538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41"/>
      <c r="BA76" s="742"/>
      <c r="BB76" s="742"/>
      <c r="BC76" s="743"/>
      <c r="BD76" s="741"/>
      <c r="BE76" s="742"/>
      <c r="BF76" s="742"/>
      <c r="BG76" s="743"/>
      <c r="BH76" s="741"/>
      <c r="BI76" s="742"/>
      <c r="BJ76" s="742"/>
      <c r="BK76" s="743"/>
      <c r="BL76" s="531"/>
      <c r="BM76" s="532"/>
      <c r="BN76" s="532"/>
      <c r="BO76" s="533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547"/>
      <c r="M77" s="547"/>
      <c r="N77" s="547"/>
      <c r="O77" s="547"/>
      <c r="P77" s="547"/>
      <c r="Q77" s="547"/>
      <c r="R77" s="547"/>
      <c r="S77" s="547"/>
      <c r="T77" s="547"/>
      <c r="U77" s="547"/>
      <c r="V77" s="548"/>
      <c r="W77" s="547"/>
      <c r="X77" s="537"/>
      <c r="Y77" s="537"/>
      <c r="Z77" s="537"/>
      <c r="AA77" s="537"/>
      <c r="AB77" s="537"/>
      <c r="AC77" s="537"/>
      <c r="AD77" s="537"/>
      <c r="AE77" s="537"/>
      <c r="AF77" s="537"/>
      <c r="AG77" s="537"/>
      <c r="AH77" s="538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531"/>
      <c r="BM77" s="532"/>
      <c r="BN77" s="532"/>
      <c r="BO77" s="533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s="234" customFormat="1" ht="12" customHeight="1">
      <c r="B78" s="244"/>
      <c r="C78" s="261"/>
      <c r="D78" s="747"/>
      <c r="E78" s="748"/>
      <c r="F78" s="747"/>
      <c r="G78" s="748"/>
      <c r="H78" s="266"/>
      <c r="I78" s="266"/>
      <c r="J78" s="267"/>
      <c r="K78" s="267"/>
      <c r="L78" s="547"/>
      <c r="M78" s="547"/>
      <c r="N78" s="547"/>
      <c r="O78" s="547"/>
      <c r="P78" s="547"/>
      <c r="Q78" s="547"/>
      <c r="R78" s="547"/>
      <c r="S78" s="547"/>
      <c r="T78" s="547"/>
      <c r="U78" s="547"/>
      <c r="V78" s="548"/>
      <c r="W78" s="547"/>
      <c r="X78" s="537"/>
      <c r="Y78" s="537"/>
      <c r="Z78" s="537"/>
      <c r="AA78" s="537"/>
      <c r="AB78" s="537"/>
      <c r="AC78" s="537"/>
      <c r="AD78" s="537"/>
      <c r="AE78" s="537"/>
      <c r="AF78" s="537"/>
      <c r="AG78" s="537"/>
      <c r="AH78" s="538"/>
      <c r="AI78" s="815"/>
      <c r="AJ78" s="816"/>
      <c r="AK78" s="816"/>
      <c r="AL78" s="816"/>
      <c r="AM78" s="816"/>
      <c r="AN78" s="816"/>
      <c r="AO78" s="816"/>
      <c r="AP78" s="816"/>
      <c r="AQ78" s="816"/>
      <c r="AR78" s="817"/>
      <c r="AS78" s="776"/>
      <c r="AT78" s="761"/>
      <c r="AU78" s="762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41"/>
      <c r="BI78" s="742"/>
      <c r="BJ78" s="742"/>
      <c r="BK78" s="743"/>
      <c r="BL78" s="531"/>
      <c r="BM78" s="532"/>
      <c r="BN78" s="532"/>
      <c r="BO78" s="533"/>
      <c r="BP78" s="741"/>
      <c r="BQ78" s="742"/>
      <c r="BR78" s="742"/>
      <c r="BS78" s="743"/>
      <c r="BT78" s="770"/>
      <c r="BU78" s="771"/>
      <c r="BV78" s="772"/>
      <c r="BW78" s="255"/>
      <c r="BX78" s="252"/>
    </row>
    <row r="79" spans="1:76" ht="12.25" customHeight="1" thickBot="1">
      <c r="A79" s="269"/>
      <c r="B79" s="270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2"/>
      <c r="BX79" s="273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</sheetData>
  <mergeCells count="656">
    <mergeCell ref="BT24:BV24"/>
    <mergeCell ref="D24:E24"/>
    <mergeCell ref="F24:G24"/>
    <mergeCell ref="AS24:AU24"/>
    <mergeCell ref="AV24:AY24"/>
    <mergeCell ref="AZ24:BC24"/>
    <mergeCell ref="BD24:BG24"/>
    <mergeCell ref="BH24:BK24"/>
    <mergeCell ref="BL24:BO24"/>
    <mergeCell ref="BP24:BS24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3:BO23"/>
    <mergeCell ref="BP23:BS23"/>
    <mergeCell ref="BT23:BV23"/>
    <mergeCell ref="BL21:BO21"/>
    <mergeCell ref="BP21:BS21"/>
    <mergeCell ref="BT21:BV21"/>
    <mergeCell ref="D23:E23"/>
    <mergeCell ref="F23:G23"/>
    <mergeCell ref="AS23:AU23"/>
    <mergeCell ref="AV23:AY23"/>
    <mergeCell ref="AZ23:BC23"/>
    <mergeCell ref="BD23:BG23"/>
    <mergeCell ref="BH23:BK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2:BS22"/>
    <mergeCell ref="BT22:BV22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BH29:BK29"/>
    <mergeCell ref="BL29:BO29"/>
    <mergeCell ref="BP29:BS29"/>
    <mergeCell ref="BH27:BK27"/>
    <mergeCell ref="BL27:BO27"/>
    <mergeCell ref="BP27:BS27"/>
    <mergeCell ref="BT27:BV27"/>
    <mergeCell ref="D28:E28"/>
    <mergeCell ref="F28:G28"/>
    <mergeCell ref="AS28:AU28"/>
    <mergeCell ref="AV28:AY28"/>
    <mergeCell ref="AZ28:BC28"/>
    <mergeCell ref="BD28:BG28"/>
    <mergeCell ref="D27:E27"/>
    <mergeCell ref="F27:G27"/>
    <mergeCell ref="AS27:AU27"/>
    <mergeCell ref="AV27:AY27"/>
    <mergeCell ref="AZ27:BC27"/>
    <mergeCell ref="BD27:BG27"/>
    <mergeCell ref="BH28:BK28"/>
    <mergeCell ref="BL28:BO28"/>
    <mergeCell ref="BP28:BS28"/>
    <mergeCell ref="BT28:BV28"/>
    <mergeCell ref="D33:E33"/>
    <mergeCell ref="F33:G33"/>
    <mergeCell ref="AI33:AR33"/>
    <mergeCell ref="AS33:AU33"/>
    <mergeCell ref="AV33:AY33"/>
    <mergeCell ref="AZ33:BC33"/>
    <mergeCell ref="BD33:BG33"/>
    <mergeCell ref="BT29:BV29"/>
    <mergeCell ref="D30:E30"/>
    <mergeCell ref="F30:G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29:E29"/>
    <mergeCell ref="F29:G29"/>
    <mergeCell ref="AS29:AU29"/>
    <mergeCell ref="AV29:AY29"/>
    <mergeCell ref="AZ29:BC29"/>
    <mergeCell ref="BD29:BG29"/>
    <mergeCell ref="BH31:BK31"/>
    <mergeCell ref="BL31:BO31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D31:E31"/>
    <mergeCell ref="F31:G31"/>
    <mergeCell ref="AS31:AU31"/>
    <mergeCell ref="AV31:AY31"/>
    <mergeCell ref="AZ31:BC31"/>
    <mergeCell ref="BD31:BG31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BT36:BV36"/>
    <mergeCell ref="D37:E37"/>
    <mergeCell ref="F37:G37"/>
    <mergeCell ref="AI37:AR37"/>
    <mergeCell ref="AS37:AU37"/>
    <mergeCell ref="AV37:AY37"/>
    <mergeCell ref="AZ37:BC37"/>
    <mergeCell ref="D36:E36"/>
    <mergeCell ref="F36:G36"/>
    <mergeCell ref="AI36:AR36"/>
    <mergeCell ref="AS36:AU36"/>
    <mergeCell ref="AV36:AY36"/>
    <mergeCell ref="AZ36:BC36"/>
    <mergeCell ref="BD37:BG37"/>
    <mergeCell ref="BH37:BK37"/>
    <mergeCell ref="BP37:BS37"/>
    <mergeCell ref="BT37:BV37"/>
    <mergeCell ref="D40:E40"/>
    <mergeCell ref="F40:G40"/>
    <mergeCell ref="AI40:AR40"/>
    <mergeCell ref="AS40:AU40"/>
    <mergeCell ref="AV40:AY40"/>
    <mergeCell ref="AZ40:BC40"/>
    <mergeCell ref="BD36:BG36"/>
    <mergeCell ref="BH36:BK36"/>
    <mergeCell ref="BP36:BS36"/>
    <mergeCell ref="BD38:BG38"/>
    <mergeCell ref="BH38:BK38"/>
    <mergeCell ref="BP38:BS38"/>
    <mergeCell ref="BD40:BG40"/>
    <mergeCell ref="BH40:BK40"/>
    <mergeCell ref="BL40:BO40"/>
    <mergeCell ref="BP40:BS40"/>
    <mergeCell ref="BT38:BV38"/>
    <mergeCell ref="D39:E39"/>
    <mergeCell ref="F39:G39"/>
    <mergeCell ref="AI39:AR39"/>
    <mergeCell ref="AS39:AU39"/>
    <mergeCell ref="AV39:AY39"/>
    <mergeCell ref="AZ39:BC39"/>
    <mergeCell ref="D38:E38"/>
    <mergeCell ref="F38:G38"/>
    <mergeCell ref="AI38:AR38"/>
    <mergeCell ref="AS38:AU38"/>
    <mergeCell ref="AV38:AY38"/>
    <mergeCell ref="AZ38:BC38"/>
    <mergeCell ref="BT40:BV40"/>
    <mergeCell ref="BD39:BG39"/>
    <mergeCell ref="BH39:BK39"/>
    <mergeCell ref="BL39:BO39"/>
    <mergeCell ref="BP39:BS39"/>
    <mergeCell ref="BT39:BV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4:BC44"/>
    <mergeCell ref="BD44:BG44"/>
    <mergeCell ref="BH44:BK44"/>
    <mergeCell ref="BP44:BS44"/>
    <mergeCell ref="BT44:BV44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D47:E47"/>
    <mergeCell ref="F47:G47"/>
    <mergeCell ref="AI47:AR47"/>
    <mergeCell ref="AS47:AU47"/>
    <mergeCell ref="AV47:AY47"/>
    <mergeCell ref="BT48:BV48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BT47:BV47"/>
    <mergeCell ref="D48:E48"/>
    <mergeCell ref="F48:G48"/>
    <mergeCell ref="AI48:AR48"/>
    <mergeCell ref="AS48:AU48"/>
    <mergeCell ref="AV48:AY48"/>
    <mergeCell ref="D50:E50"/>
    <mergeCell ref="F50:G50"/>
    <mergeCell ref="AI50:AR50"/>
    <mergeCell ref="AS50:AU50"/>
    <mergeCell ref="AV50:AY50"/>
    <mergeCell ref="AZ48:BC48"/>
    <mergeCell ref="BD48:BG48"/>
    <mergeCell ref="BH48:BK48"/>
    <mergeCell ref="BP48:BS48"/>
    <mergeCell ref="AZ50:BC50"/>
    <mergeCell ref="BD50:BG50"/>
    <mergeCell ref="BH50:BK50"/>
    <mergeCell ref="BL50:BO50"/>
    <mergeCell ref="BP50:BS50"/>
    <mergeCell ref="BT50:BV50"/>
    <mergeCell ref="AZ49:BC49"/>
    <mergeCell ref="BD49:BG49"/>
    <mergeCell ref="BH49:BK49"/>
    <mergeCell ref="BP49:BS49"/>
    <mergeCell ref="BT49:BV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BD55:BG55"/>
    <mergeCell ref="BH55:BK55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D55:E55"/>
    <mergeCell ref="F55:G55"/>
    <mergeCell ref="AI55:AR55"/>
    <mergeCell ref="AS55:AU55"/>
    <mergeCell ref="AV55:AY55"/>
    <mergeCell ref="AZ55:BC55"/>
    <mergeCell ref="BD56:BG56"/>
    <mergeCell ref="BH56:BK56"/>
    <mergeCell ref="BP56:BS56"/>
    <mergeCell ref="BT56:BV56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D62:E62"/>
    <mergeCell ref="F62:G62"/>
    <mergeCell ref="AI62:AR62"/>
    <mergeCell ref="AS62:AU62"/>
    <mergeCell ref="AV62:AY62"/>
    <mergeCell ref="BD60:BG60"/>
    <mergeCell ref="BH60:BK60"/>
    <mergeCell ref="BP60:BS60"/>
    <mergeCell ref="BT60:BV60"/>
    <mergeCell ref="D61:E61"/>
    <mergeCell ref="F61:G61"/>
    <mergeCell ref="AI61:AR61"/>
    <mergeCell ref="AS61:AU61"/>
    <mergeCell ref="AV61:AY61"/>
    <mergeCell ref="AZ61:BC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BD69:BG69"/>
    <mergeCell ref="BH69:BK69"/>
    <mergeCell ref="BL69:BO69"/>
    <mergeCell ref="BP69:BS69"/>
    <mergeCell ref="BT69:BV69"/>
    <mergeCell ref="D70:E70"/>
    <mergeCell ref="F70:G70"/>
    <mergeCell ref="AI70:AR70"/>
    <mergeCell ref="AS70:AU70"/>
    <mergeCell ref="AV70:AY70"/>
    <mergeCell ref="D69:E69"/>
    <mergeCell ref="F69:G69"/>
    <mergeCell ref="AI69:AR69"/>
    <mergeCell ref="AS69:AU69"/>
    <mergeCell ref="AV69:AY69"/>
    <mergeCell ref="AZ69:BC69"/>
    <mergeCell ref="AZ70:BC70"/>
    <mergeCell ref="BD70:BG70"/>
    <mergeCell ref="BH70:BK70"/>
    <mergeCell ref="BP70:BS70"/>
    <mergeCell ref="BT70:BV70"/>
    <mergeCell ref="D71:E71"/>
    <mergeCell ref="F71:G71"/>
    <mergeCell ref="AI71:AR71"/>
    <mergeCell ref="AS71:AU71"/>
    <mergeCell ref="AV71:AY71"/>
    <mergeCell ref="D74:E74"/>
    <mergeCell ref="F74:G74"/>
    <mergeCell ref="AI74:AR74"/>
    <mergeCell ref="AS74:AU74"/>
    <mergeCell ref="AV74:AY74"/>
    <mergeCell ref="D73:E73"/>
    <mergeCell ref="F73:G73"/>
    <mergeCell ref="AI73:AR73"/>
    <mergeCell ref="AS73:AU73"/>
    <mergeCell ref="AV73:AY73"/>
    <mergeCell ref="D72:E72"/>
    <mergeCell ref="F72:G72"/>
    <mergeCell ref="AI72:AR72"/>
    <mergeCell ref="AS72:AU72"/>
    <mergeCell ref="AV72:AY72"/>
    <mergeCell ref="AZ77:BC77"/>
    <mergeCell ref="BD77:BG77"/>
    <mergeCell ref="BH77:BK77"/>
    <mergeCell ref="BP77:BS77"/>
    <mergeCell ref="AZ78:BC78"/>
    <mergeCell ref="AZ72:BC72"/>
    <mergeCell ref="BD72:BG72"/>
    <mergeCell ref="BH72:BK72"/>
    <mergeCell ref="BP72:BS72"/>
    <mergeCell ref="AZ73:BC73"/>
    <mergeCell ref="BD73:BG73"/>
    <mergeCell ref="BP74:BS74"/>
    <mergeCell ref="AZ76:BC76"/>
    <mergeCell ref="BD76:BG76"/>
    <mergeCell ref="BH76:BK76"/>
    <mergeCell ref="BP76:BS76"/>
    <mergeCell ref="D75:E75"/>
    <mergeCell ref="F75:G75"/>
    <mergeCell ref="AI75:AR75"/>
    <mergeCell ref="AS75:AU75"/>
    <mergeCell ref="AV75:AY75"/>
    <mergeCell ref="D78:E78"/>
    <mergeCell ref="F78:G78"/>
    <mergeCell ref="AI78:AR78"/>
    <mergeCell ref="AS78:AU78"/>
    <mergeCell ref="AV78:AY78"/>
    <mergeCell ref="D77:E77"/>
    <mergeCell ref="F77:G77"/>
    <mergeCell ref="AI77:AR77"/>
    <mergeCell ref="AS77:AU77"/>
    <mergeCell ref="AV77:AY77"/>
    <mergeCell ref="D76:E76"/>
    <mergeCell ref="F76:G76"/>
    <mergeCell ref="AI76:AR76"/>
    <mergeCell ref="AS76:AU76"/>
    <mergeCell ref="AV76:AY76"/>
    <mergeCell ref="BT72:BV72"/>
    <mergeCell ref="AZ71:BC71"/>
    <mergeCell ref="BD71:BG71"/>
    <mergeCell ref="BH71:BK71"/>
    <mergeCell ref="BP71:BS71"/>
    <mergeCell ref="BT71:BV71"/>
    <mergeCell ref="BD78:BG78"/>
    <mergeCell ref="BH78:BK78"/>
    <mergeCell ref="BP78:BS78"/>
    <mergeCell ref="BT78:BV78"/>
    <mergeCell ref="BT77:BV77"/>
    <mergeCell ref="BT76:BV76"/>
    <mergeCell ref="BT75:BV75"/>
    <mergeCell ref="BT74:BV74"/>
    <mergeCell ref="BH73:BK73"/>
    <mergeCell ref="BP73:BS73"/>
    <mergeCell ref="BT73:BV73"/>
    <mergeCell ref="AZ75:BC75"/>
    <mergeCell ref="BD75:BG75"/>
    <mergeCell ref="BH75:BK75"/>
    <mergeCell ref="BP75:BS75"/>
    <mergeCell ref="AZ74:BC74"/>
    <mergeCell ref="BD74:BG74"/>
    <mergeCell ref="BH74:BK74"/>
  </mergeCells>
  <phoneticPr fontId="1"/>
  <pageMargins left="0.70866141732283472" right="0.70866141732283472" top="0.74803149606299213" bottom="0.74803149606299213" header="0.31496062992125984" footer="0.31496062992125984"/>
  <pageSetup paperSize="9" scale="51" orientation="landscape" r:id="rId1"/>
  <headerFooter>
    <oddFooter>&amp;CTOYOTA MOTOR CORPORATION&amp;RVer 1.000J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X67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IG_OFF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IG_OFF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251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SUM(BP20:BS43)</f>
        <v>265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7" t="s">
        <v>22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92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34" si="0">IF(AS20="String", AZ20, IF(AS20="Number",ROUNDUP(AZ20/2,0),0))</f>
        <v>17</v>
      </c>
      <c r="BE20" s="742"/>
      <c r="BF20" s="742"/>
      <c r="BG20" s="743"/>
      <c r="BH20" s="753">
        <f t="shared" ref="BH20:BH34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3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0" t="s">
        <v>211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23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49" t="s">
        <v>385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>LEN(L21)+LEN(M21)+LEN(N21)+LEN(O21)+LEN(P21)+LEN(Q21)</f>
        <v>9</v>
      </c>
      <c r="AW21" s="742"/>
      <c r="AX21" s="742"/>
      <c r="AY21" s="743"/>
      <c r="AZ21" s="819">
        <v>14</v>
      </c>
      <c r="BA21" s="820"/>
      <c r="BB21" s="757"/>
      <c r="BC21" s="758"/>
      <c r="BD21" s="741">
        <f t="shared" si="0"/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45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168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169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767" t="s">
        <v>386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752" t="s">
        <v>18</v>
      </c>
      <c r="AT22" s="752"/>
      <c r="AU22" s="752"/>
      <c r="AV22" s="741">
        <f>LEN(L22)+LEN(M22)+LEN(N22)+LEN(O22)+LEN(P22)+LEN(Q22)</f>
        <v>14</v>
      </c>
      <c r="AW22" s="742"/>
      <c r="AX22" s="742"/>
      <c r="AY22" s="743"/>
      <c r="AZ22" s="819">
        <v>14</v>
      </c>
      <c r="BA22" s="820"/>
      <c r="BB22" s="757"/>
      <c r="BC22" s="758"/>
      <c r="BD22" s="741">
        <f t="shared" si="0"/>
        <v>14</v>
      </c>
      <c r="BE22" s="742"/>
      <c r="BF22" s="742"/>
      <c r="BG22" s="743"/>
      <c r="BH22" s="753">
        <f t="shared" si="1"/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28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4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 t="s">
        <v>165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8" t="s">
        <v>167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49" t="s">
        <v>686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72" t="s">
        <v>42</v>
      </c>
      <c r="AT23" s="972"/>
      <c r="AU23" s="972"/>
      <c r="AV23" s="741">
        <f>LEN(L23)+LEN(M23)+LEN(N23)+LEN(O23)+LEN(P23)+LEN(Q23)</f>
        <v>3</v>
      </c>
      <c r="AW23" s="742"/>
      <c r="AX23" s="742"/>
      <c r="AY23" s="743"/>
      <c r="AZ23" s="819">
        <v>8</v>
      </c>
      <c r="BA23" s="820"/>
      <c r="BB23" s="757"/>
      <c r="BC23" s="758"/>
      <c r="BD23" s="741">
        <f t="shared" si="0"/>
        <v>4</v>
      </c>
      <c r="BE23" s="742"/>
      <c r="BF23" s="742"/>
      <c r="BG23" s="743"/>
      <c r="BH23" s="753">
        <f t="shared" si="1"/>
        <v>1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8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4" customHeigh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164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166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49" t="s">
        <v>687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1021" t="s">
        <v>42</v>
      </c>
      <c r="AT24" s="1022"/>
      <c r="AU24" s="1023"/>
      <c r="AV24" s="741">
        <f>LEN(L24)+LEN(M24)+LEN(N24)+LEN(O24)+LEN(P24)+LEN(Q24)</f>
        <v>14</v>
      </c>
      <c r="AW24" s="742"/>
      <c r="AX24" s="742"/>
      <c r="AY24" s="743"/>
      <c r="AZ24" s="819">
        <v>5</v>
      </c>
      <c r="BA24" s="820"/>
      <c r="BB24" s="757"/>
      <c r="BC24" s="758"/>
      <c r="BD24" s="741">
        <f t="shared" si="0"/>
        <v>3</v>
      </c>
      <c r="BE24" s="742"/>
      <c r="BF24" s="742"/>
      <c r="BG24" s="743"/>
      <c r="BH24" s="753">
        <f t="shared" si="1"/>
        <v>1</v>
      </c>
      <c r="BI24" s="754"/>
      <c r="BJ24" s="754"/>
      <c r="BK24" s="755"/>
      <c r="BL24" s="741"/>
      <c r="BM24" s="742"/>
      <c r="BN24" s="742"/>
      <c r="BO24" s="743"/>
      <c r="BP24" s="741">
        <f>AV24+BD24+BH24</f>
        <v>18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12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212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 t="s">
        <v>159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7"/>
      <c r="AJ25" s="768"/>
      <c r="AK25" s="768"/>
      <c r="AL25" s="768"/>
      <c r="AM25" s="768"/>
      <c r="AN25" s="768"/>
      <c r="AO25" s="768"/>
      <c r="AP25" s="768"/>
      <c r="AQ25" s="768"/>
      <c r="AR25" s="769"/>
      <c r="AS25" s="776" t="s">
        <v>27</v>
      </c>
      <c r="AT25" s="761"/>
      <c r="AU25" s="762"/>
      <c r="AV25" s="741">
        <f t="shared" ref="AV25:AV32" si="2">LEN(L25)+LEN(M25)+LEN(N25)+LEN(O25)+LEN(P25)+LEN(Q25)</f>
        <v>3</v>
      </c>
      <c r="AW25" s="742"/>
      <c r="AX25" s="742"/>
      <c r="AY25" s="743"/>
      <c r="AZ25" s="756">
        <v>0</v>
      </c>
      <c r="BA25" s="757"/>
      <c r="BB25" s="757"/>
      <c r="BC25" s="758"/>
      <c r="BD25" s="741">
        <f t="shared" si="0"/>
        <v>0</v>
      </c>
      <c r="BE25" s="742"/>
      <c r="BF25" s="742"/>
      <c r="BG25" s="743"/>
      <c r="BH25" s="753">
        <f t="shared" si="1"/>
        <v>3</v>
      </c>
      <c r="BI25" s="754"/>
      <c r="BJ25" s="754"/>
      <c r="BK25" s="755"/>
      <c r="BL25" s="741">
        <v>1</v>
      </c>
      <c r="BM25" s="742"/>
      <c r="BN25" s="742"/>
      <c r="BO25" s="743"/>
      <c r="BP25" s="741">
        <f t="shared" ref="BP25:BP32" si="3">AV25+BD25+BH25</f>
        <v>6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67.5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219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127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638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76" t="s">
        <v>42</v>
      </c>
      <c r="AT26" s="761"/>
      <c r="AU26" s="762"/>
      <c r="AV26" s="741">
        <f t="shared" si="2"/>
        <v>15</v>
      </c>
      <c r="AW26" s="742"/>
      <c r="AX26" s="742"/>
      <c r="AY26" s="743"/>
      <c r="AZ26" s="759">
        <v>1</v>
      </c>
      <c r="BA26" s="760"/>
      <c r="BB26" s="760"/>
      <c r="BC26" s="818"/>
      <c r="BD26" s="741">
        <f t="shared" si="0"/>
        <v>1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41"/>
      <c r="BM26" s="742"/>
      <c r="BN26" s="742"/>
      <c r="BO26" s="743"/>
      <c r="BP26" s="741">
        <f t="shared" si="3"/>
        <v>17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4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 t="s">
        <v>106</v>
      </c>
      <c r="N27" s="20"/>
      <c r="O27" s="20"/>
      <c r="P27" s="20"/>
      <c r="Q27" s="20"/>
      <c r="R27" s="20"/>
      <c r="S27" s="20"/>
      <c r="T27" s="20"/>
      <c r="U27" s="20"/>
      <c r="V27" s="21"/>
      <c r="W27" s="22" t="s">
        <v>24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49" t="s">
        <v>292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776" t="s">
        <v>18</v>
      </c>
      <c r="AT27" s="761"/>
      <c r="AU27" s="762"/>
      <c r="AV27" s="741">
        <f t="shared" si="2"/>
        <v>9</v>
      </c>
      <c r="AW27" s="742"/>
      <c r="AX27" s="742"/>
      <c r="AY27" s="743"/>
      <c r="AZ27" s="756">
        <v>14</v>
      </c>
      <c r="BA27" s="757"/>
      <c r="BB27" s="757"/>
      <c r="BC27" s="758"/>
      <c r="BD27" s="741">
        <f t="shared" si="0"/>
        <v>14</v>
      </c>
      <c r="BE27" s="742"/>
      <c r="BF27" s="742"/>
      <c r="BG27" s="743"/>
      <c r="BH27" s="753">
        <f t="shared" si="1"/>
        <v>0</v>
      </c>
      <c r="BI27" s="754"/>
      <c r="BJ27" s="754"/>
      <c r="BK27" s="755"/>
      <c r="BL27" s="741"/>
      <c r="BM27" s="742"/>
      <c r="BN27" s="742"/>
      <c r="BO27" s="743"/>
      <c r="BP27" s="741">
        <f t="shared" si="3"/>
        <v>23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22.5" customHeight="1">
      <c r="B28" s="253"/>
      <c r="C28" s="261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 t="s">
        <v>232</v>
      </c>
      <c r="N28" s="20"/>
      <c r="O28" s="20"/>
      <c r="P28" s="20"/>
      <c r="Q28" s="20"/>
      <c r="R28" s="20"/>
      <c r="S28" s="20"/>
      <c r="T28" s="20"/>
      <c r="U28" s="20"/>
      <c r="V28" s="21"/>
      <c r="W28" s="22" t="s">
        <v>160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49" t="s">
        <v>639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776" t="s">
        <v>42</v>
      </c>
      <c r="AT28" s="761"/>
      <c r="AU28" s="762"/>
      <c r="AV28" s="741">
        <f t="shared" si="2"/>
        <v>9</v>
      </c>
      <c r="AW28" s="742"/>
      <c r="AX28" s="742"/>
      <c r="AY28" s="743"/>
      <c r="AZ28" s="756">
        <v>10</v>
      </c>
      <c r="BA28" s="757"/>
      <c r="BB28" s="757"/>
      <c r="BC28" s="758"/>
      <c r="BD28" s="741">
        <f t="shared" si="0"/>
        <v>5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41"/>
      <c r="BM28" s="742"/>
      <c r="BN28" s="742"/>
      <c r="BO28" s="743"/>
      <c r="BP28" s="741">
        <f t="shared" si="3"/>
        <v>15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34.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 t="s">
        <v>234</v>
      </c>
      <c r="N29" s="20"/>
      <c r="O29" s="20"/>
      <c r="P29" s="20"/>
      <c r="Q29" s="20"/>
      <c r="R29" s="20"/>
      <c r="S29" s="20"/>
      <c r="T29" s="20"/>
      <c r="U29" s="20"/>
      <c r="V29" s="21"/>
      <c r="W29" s="22" t="s">
        <v>132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49" t="s">
        <v>640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776" t="s">
        <v>42</v>
      </c>
      <c r="AT29" s="761"/>
      <c r="AU29" s="762"/>
      <c r="AV29" s="741">
        <f t="shared" si="2"/>
        <v>13</v>
      </c>
      <c r="AW29" s="742"/>
      <c r="AX29" s="742"/>
      <c r="AY29" s="743"/>
      <c r="AZ29" s="756">
        <v>1</v>
      </c>
      <c r="BA29" s="757"/>
      <c r="BB29" s="757"/>
      <c r="BC29" s="758"/>
      <c r="BD29" s="741">
        <f t="shared" si="0"/>
        <v>1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741"/>
      <c r="BM29" s="742"/>
      <c r="BN29" s="742"/>
      <c r="BO29" s="743"/>
      <c r="BP29" s="741">
        <f t="shared" si="3"/>
        <v>15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22.5" customHeight="1">
      <c r="B30" s="253"/>
      <c r="C30" s="261">
        <v>11</v>
      </c>
      <c r="D30" s="747"/>
      <c r="E30" s="748"/>
      <c r="F30" s="747"/>
      <c r="G30" s="748"/>
      <c r="H30" s="266"/>
      <c r="I30" s="266"/>
      <c r="J30" s="267"/>
      <c r="K30" s="267"/>
      <c r="L30" s="20"/>
      <c r="M30" s="20" t="s">
        <v>236</v>
      </c>
      <c r="N30" s="20"/>
      <c r="O30" s="20"/>
      <c r="P30" s="20"/>
      <c r="Q30" s="20"/>
      <c r="R30" s="20"/>
      <c r="S30" s="20"/>
      <c r="T30" s="20"/>
      <c r="U30" s="20"/>
      <c r="V30" s="21"/>
      <c r="W30" s="22" t="s">
        <v>161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49" t="s">
        <v>641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776" t="s">
        <v>42</v>
      </c>
      <c r="AT30" s="761"/>
      <c r="AU30" s="762"/>
      <c r="AV30" s="741">
        <f t="shared" si="2"/>
        <v>9</v>
      </c>
      <c r="AW30" s="742"/>
      <c r="AX30" s="742"/>
      <c r="AY30" s="743"/>
      <c r="AZ30" s="756">
        <v>10</v>
      </c>
      <c r="BA30" s="757"/>
      <c r="BB30" s="757"/>
      <c r="BC30" s="758"/>
      <c r="BD30" s="741">
        <f t="shared" si="0"/>
        <v>5</v>
      </c>
      <c r="BE30" s="742"/>
      <c r="BF30" s="742"/>
      <c r="BG30" s="743"/>
      <c r="BH30" s="753">
        <f t="shared" si="1"/>
        <v>1</v>
      </c>
      <c r="BI30" s="754"/>
      <c r="BJ30" s="754"/>
      <c r="BK30" s="755"/>
      <c r="BL30" s="741"/>
      <c r="BM30" s="742"/>
      <c r="BN30" s="742"/>
      <c r="BO30" s="743"/>
      <c r="BP30" s="741">
        <f t="shared" si="3"/>
        <v>15</v>
      </c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 ht="35.25" customHeight="1">
      <c r="B31" s="253"/>
      <c r="C31" s="261">
        <v>12</v>
      </c>
      <c r="D31" s="747"/>
      <c r="E31" s="748"/>
      <c r="F31" s="747"/>
      <c r="G31" s="748"/>
      <c r="H31" s="266"/>
      <c r="I31" s="266"/>
      <c r="J31" s="267"/>
      <c r="K31" s="267"/>
      <c r="L31" s="20"/>
      <c r="M31" s="20" t="s">
        <v>238</v>
      </c>
      <c r="N31" s="20"/>
      <c r="O31" s="20"/>
      <c r="P31" s="20"/>
      <c r="Q31" s="20"/>
      <c r="R31" s="20"/>
      <c r="S31" s="20"/>
      <c r="T31" s="20"/>
      <c r="U31" s="20"/>
      <c r="V31" s="21"/>
      <c r="W31" s="22" t="s">
        <v>128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49" t="s">
        <v>642</v>
      </c>
      <c r="AJ31" s="750"/>
      <c r="AK31" s="750"/>
      <c r="AL31" s="750"/>
      <c r="AM31" s="750"/>
      <c r="AN31" s="750"/>
      <c r="AO31" s="750"/>
      <c r="AP31" s="750"/>
      <c r="AQ31" s="750"/>
      <c r="AR31" s="751"/>
      <c r="AS31" s="776" t="s">
        <v>42</v>
      </c>
      <c r="AT31" s="761"/>
      <c r="AU31" s="762"/>
      <c r="AV31" s="741">
        <f t="shared" si="2"/>
        <v>13</v>
      </c>
      <c r="AW31" s="742"/>
      <c r="AX31" s="742"/>
      <c r="AY31" s="743"/>
      <c r="AZ31" s="741">
        <v>1</v>
      </c>
      <c r="BA31" s="742"/>
      <c r="BB31" s="742"/>
      <c r="BC31" s="743"/>
      <c r="BD31" s="741">
        <f t="shared" si="0"/>
        <v>1</v>
      </c>
      <c r="BE31" s="742"/>
      <c r="BF31" s="742"/>
      <c r="BG31" s="743"/>
      <c r="BH31" s="753">
        <f t="shared" si="1"/>
        <v>1</v>
      </c>
      <c r="BI31" s="754"/>
      <c r="BJ31" s="754"/>
      <c r="BK31" s="755"/>
      <c r="BL31" s="141"/>
      <c r="BM31" s="142"/>
      <c r="BN31" s="142"/>
      <c r="BO31" s="143"/>
      <c r="BP31" s="741">
        <f t="shared" si="3"/>
        <v>15</v>
      </c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22.5" customHeight="1">
      <c r="B32" s="253"/>
      <c r="C32" s="261">
        <v>13</v>
      </c>
      <c r="D32" s="747"/>
      <c r="E32" s="748"/>
      <c r="F32" s="747"/>
      <c r="G32" s="748"/>
      <c r="H32" s="266"/>
      <c r="I32" s="266"/>
      <c r="J32" s="267"/>
      <c r="K32" s="267"/>
      <c r="L32" s="20"/>
      <c r="M32" s="20" t="s">
        <v>163</v>
      </c>
      <c r="N32" s="20"/>
      <c r="O32" s="20"/>
      <c r="P32" s="20"/>
      <c r="Q32" s="20"/>
      <c r="R32" s="20"/>
      <c r="S32" s="20"/>
      <c r="T32" s="20"/>
      <c r="U32" s="20"/>
      <c r="V32" s="21"/>
      <c r="W32" s="22" t="s">
        <v>162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49" t="s">
        <v>689</v>
      </c>
      <c r="AJ32" s="750"/>
      <c r="AK32" s="750"/>
      <c r="AL32" s="750"/>
      <c r="AM32" s="750"/>
      <c r="AN32" s="750"/>
      <c r="AO32" s="750"/>
      <c r="AP32" s="750"/>
      <c r="AQ32" s="750"/>
      <c r="AR32" s="751"/>
      <c r="AS32" s="776" t="s">
        <v>42</v>
      </c>
      <c r="AT32" s="761"/>
      <c r="AU32" s="762"/>
      <c r="AV32" s="741">
        <f t="shared" si="2"/>
        <v>9</v>
      </c>
      <c r="AW32" s="742"/>
      <c r="AX32" s="742"/>
      <c r="AY32" s="743"/>
      <c r="AZ32" s="741">
        <v>3</v>
      </c>
      <c r="BA32" s="742"/>
      <c r="BB32" s="742"/>
      <c r="BC32" s="743"/>
      <c r="BD32" s="741">
        <f t="shared" si="0"/>
        <v>2</v>
      </c>
      <c r="BE32" s="742"/>
      <c r="BF32" s="742"/>
      <c r="BG32" s="743"/>
      <c r="BH32" s="753">
        <f t="shared" si="1"/>
        <v>1</v>
      </c>
      <c r="BI32" s="754"/>
      <c r="BJ32" s="754"/>
      <c r="BK32" s="755"/>
      <c r="BL32" s="138"/>
      <c r="BM32" s="139"/>
      <c r="BN32" s="139"/>
      <c r="BO32" s="140"/>
      <c r="BP32" s="741">
        <f t="shared" si="3"/>
        <v>12</v>
      </c>
      <c r="BQ32" s="742"/>
      <c r="BR32" s="742"/>
      <c r="BS32" s="743"/>
      <c r="BT32" s="770"/>
      <c r="BU32" s="771"/>
      <c r="BV32" s="772"/>
      <c r="BW32" s="255"/>
      <c r="BX32" s="252"/>
    </row>
    <row r="33" spans="1:76" s="234" customFormat="1" ht="22.5" customHeight="1">
      <c r="B33" s="253"/>
      <c r="C33" s="261">
        <v>14</v>
      </c>
      <c r="D33" s="747"/>
      <c r="E33" s="748"/>
      <c r="F33" s="747"/>
      <c r="G33" s="748"/>
      <c r="H33" s="266"/>
      <c r="I33" s="266"/>
      <c r="J33" s="267"/>
      <c r="K33" s="267"/>
      <c r="L33" s="20" t="s">
        <v>170</v>
      </c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 t="s">
        <v>170</v>
      </c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7"/>
      <c r="AI33" s="749" t="s">
        <v>260</v>
      </c>
      <c r="AJ33" s="750"/>
      <c r="AK33" s="750"/>
      <c r="AL33" s="750"/>
      <c r="AM33" s="750"/>
      <c r="AN33" s="750"/>
      <c r="AO33" s="750"/>
      <c r="AP33" s="750"/>
      <c r="AQ33" s="750"/>
      <c r="AR33" s="751"/>
      <c r="AS33" s="1027" t="s">
        <v>27</v>
      </c>
      <c r="AT33" s="1028"/>
      <c r="AU33" s="1029"/>
      <c r="AV33" s="1024">
        <f>LEN(L33)+LEN(M33)+LEN(N33)+LEN(O33)+LEN(P33)+LEN(Q33)</f>
        <v>3</v>
      </c>
      <c r="AW33" s="1025"/>
      <c r="AX33" s="1025"/>
      <c r="AY33" s="1026"/>
      <c r="AZ33" s="1024">
        <v>0</v>
      </c>
      <c r="BA33" s="1025"/>
      <c r="BB33" s="1025"/>
      <c r="BC33" s="1026"/>
      <c r="BD33" s="741">
        <f t="shared" si="0"/>
        <v>0</v>
      </c>
      <c r="BE33" s="742"/>
      <c r="BF33" s="742"/>
      <c r="BG33" s="743"/>
      <c r="BH33" s="753">
        <f t="shared" si="1"/>
        <v>3</v>
      </c>
      <c r="BI33" s="754"/>
      <c r="BJ33" s="754"/>
      <c r="BK33" s="755"/>
      <c r="BL33" s="301"/>
      <c r="BM33" s="302"/>
      <c r="BN33" s="302"/>
      <c r="BO33" s="303"/>
      <c r="BP33" s="1024">
        <f>SUM(AV33:BK33)</f>
        <v>6</v>
      </c>
      <c r="BQ33" s="1025"/>
      <c r="BR33" s="1025"/>
      <c r="BS33" s="1026"/>
      <c r="BT33" s="773"/>
      <c r="BU33" s="774"/>
      <c r="BV33" s="775"/>
      <c r="BW33" s="255"/>
      <c r="BX33" s="252"/>
    </row>
    <row r="34" spans="1:76" s="234" customFormat="1" ht="39" customHeight="1">
      <c r="B34" s="253"/>
      <c r="C34" s="261">
        <v>15</v>
      </c>
      <c r="D34" s="747"/>
      <c r="E34" s="748"/>
      <c r="F34" s="747"/>
      <c r="G34" s="748"/>
      <c r="H34" s="266"/>
      <c r="I34" s="266"/>
      <c r="J34" s="267"/>
      <c r="K34" s="267"/>
      <c r="L34" s="20" t="s">
        <v>172</v>
      </c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 t="s">
        <v>171</v>
      </c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7"/>
      <c r="AI34" s="749" t="s">
        <v>587</v>
      </c>
      <c r="AJ34" s="750"/>
      <c r="AK34" s="750"/>
      <c r="AL34" s="750"/>
      <c r="AM34" s="750"/>
      <c r="AN34" s="750"/>
      <c r="AO34" s="750"/>
      <c r="AP34" s="750"/>
      <c r="AQ34" s="750"/>
      <c r="AR34" s="751"/>
      <c r="AS34" s="1027" t="s">
        <v>408</v>
      </c>
      <c r="AT34" s="1028"/>
      <c r="AU34" s="1029"/>
      <c r="AV34" s="1024">
        <f>LEN(L34)+LEN(M34)+LEN(N34)+LEN(O34)+LEN(P34)+LEN(Q34)</f>
        <v>3</v>
      </c>
      <c r="AW34" s="1025"/>
      <c r="AX34" s="1025"/>
      <c r="AY34" s="1026"/>
      <c r="AZ34" s="1024">
        <v>5</v>
      </c>
      <c r="BA34" s="1025"/>
      <c r="BB34" s="1025"/>
      <c r="BC34" s="1026"/>
      <c r="BD34" s="741">
        <f t="shared" si="0"/>
        <v>0</v>
      </c>
      <c r="BE34" s="742"/>
      <c r="BF34" s="742"/>
      <c r="BG34" s="743"/>
      <c r="BH34" s="753">
        <f t="shared" si="1"/>
        <v>0</v>
      </c>
      <c r="BI34" s="754"/>
      <c r="BJ34" s="754"/>
      <c r="BK34" s="755"/>
      <c r="BL34" s="1024"/>
      <c r="BM34" s="1025"/>
      <c r="BN34" s="1025"/>
      <c r="BO34" s="1026"/>
      <c r="BP34" s="1024">
        <f>SUM(AV34:BK34)</f>
        <v>8</v>
      </c>
      <c r="BQ34" s="1025"/>
      <c r="BR34" s="1025"/>
      <c r="BS34" s="1026"/>
      <c r="BT34" s="147"/>
      <c r="BU34" s="148"/>
      <c r="BV34" s="149"/>
      <c r="BW34" s="255"/>
      <c r="BX34" s="252"/>
    </row>
    <row r="35" spans="1:76" s="234" customFormat="1" ht="12.25" customHeigh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 t="s">
        <v>388</v>
      </c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 t="s">
        <v>388</v>
      </c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7" t="s">
        <v>389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1027" t="s">
        <v>27</v>
      </c>
      <c r="AT35" s="1028"/>
      <c r="AU35" s="1029"/>
      <c r="AV35" s="1024">
        <f>LEN(L35)+LEN(M35)+LEN(N35)+LEN(O35)+LEN(P35)+LEN(Q35)</f>
        <v>3</v>
      </c>
      <c r="AW35" s="1025"/>
      <c r="AX35" s="1025"/>
      <c r="AY35" s="1026"/>
      <c r="AZ35" s="1024">
        <v>0</v>
      </c>
      <c r="BA35" s="1025"/>
      <c r="BB35" s="1025"/>
      <c r="BC35" s="1026"/>
      <c r="BD35" s="741">
        <f>IF(AS35="String", AZ35, IF(AS35="Number",ROUNDUP(AZ35/2,0),0))</f>
        <v>0</v>
      </c>
      <c r="BE35" s="742"/>
      <c r="BF35" s="742"/>
      <c r="BG35" s="743"/>
      <c r="BH35" s="753">
        <f>IF(AS35="Number",1,IF(AS35="List",3,IF(AS35="Map", 3, IF(AS35="Boolean",1,0))))</f>
        <v>3</v>
      </c>
      <c r="BI35" s="754"/>
      <c r="BJ35" s="754"/>
      <c r="BK35" s="755"/>
      <c r="BL35" s="301"/>
      <c r="BM35" s="302"/>
      <c r="BN35" s="302"/>
      <c r="BO35" s="303"/>
      <c r="BP35" s="1024">
        <f>SUM(AV35:BK35)</f>
        <v>6</v>
      </c>
      <c r="BQ35" s="1025"/>
      <c r="BR35" s="1025"/>
      <c r="BS35" s="1026"/>
      <c r="BT35" s="770"/>
      <c r="BU35" s="771"/>
      <c r="BV35" s="772"/>
      <c r="BW35" s="255"/>
      <c r="BX35" s="252"/>
    </row>
    <row r="36" spans="1:76" s="279" customFormat="1" ht="21" customHeight="1">
      <c r="B36" s="278"/>
      <c r="C36" s="313">
        <v>17</v>
      </c>
      <c r="D36" s="1014"/>
      <c r="E36" s="1015"/>
      <c r="F36" s="1014"/>
      <c r="G36" s="1015"/>
      <c r="H36" s="313"/>
      <c r="I36" s="313"/>
      <c r="J36" s="314"/>
      <c r="K36" s="314"/>
      <c r="L36" s="315" t="s">
        <v>518</v>
      </c>
      <c r="M36" s="315"/>
      <c r="N36" s="315"/>
      <c r="O36" s="315"/>
      <c r="P36" s="315"/>
      <c r="Q36" s="315"/>
      <c r="R36" s="315"/>
      <c r="S36" s="315"/>
      <c r="T36" s="315"/>
      <c r="U36" s="315"/>
      <c r="V36" s="316"/>
      <c r="W36" s="317" t="s">
        <v>519</v>
      </c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6"/>
      <c r="AI36" s="749" t="s">
        <v>688</v>
      </c>
      <c r="AJ36" s="750"/>
      <c r="AK36" s="750"/>
      <c r="AL36" s="750"/>
      <c r="AM36" s="750"/>
      <c r="AN36" s="750"/>
      <c r="AO36" s="750"/>
      <c r="AP36" s="750"/>
      <c r="AQ36" s="750"/>
      <c r="AR36" s="751"/>
      <c r="AS36" s="1016" t="s">
        <v>93</v>
      </c>
      <c r="AT36" s="1016"/>
      <c r="AU36" s="1016"/>
      <c r="AV36" s="1014">
        <f>LEN(L36)+LEN(M36)+LEN(N36)+LEN(O36)+LEN(P36)+LEN(Q36)</f>
        <v>14</v>
      </c>
      <c r="AW36" s="1017"/>
      <c r="AX36" s="1017"/>
      <c r="AY36" s="1015"/>
      <c r="AZ36" s="1008">
        <v>4</v>
      </c>
      <c r="BA36" s="1009"/>
      <c r="BB36" s="1009"/>
      <c r="BC36" s="1010"/>
      <c r="BD36" s="1014">
        <f t="shared" ref="BD36" si="4">IF(AS36="String", AZ36, IF(AS36="Number",ROUNDUP(AZ36/2,0),0))</f>
        <v>2</v>
      </c>
      <c r="BE36" s="1017"/>
      <c r="BF36" s="1017"/>
      <c r="BG36" s="1015"/>
      <c r="BH36" s="1018">
        <f t="shared" ref="BH36" si="5">IF(AS36="Number",1,IF(AS36="List",3,IF(AS36="Map", 3, IF(AS36="Boolean",1,0))))</f>
        <v>1</v>
      </c>
      <c r="BI36" s="1019"/>
      <c r="BJ36" s="1019"/>
      <c r="BK36" s="1020"/>
      <c r="BL36" s="318"/>
      <c r="BM36" s="319"/>
      <c r="BN36" s="319"/>
      <c r="BO36" s="320"/>
      <c r="BP36" s="1008">
        <f>SUM(AV36:BK36)</f>
        <v>21</v>
      </c>
      <c r="BQ36" s="1009"/>
      <c r="BR36" s="1009"/>
      <c r="BS36" s="1010"/>
      <c r="BT36" s="1011"/>
      <c r="BU36" s="1012"/>
      <c r="BV36" s="1013"/>
      <c r="BW36" s="255"/>
      <c r="BX36" s="265"/>
    </row>
    <row r="37" spans="1:76" s="234" customFormat="1" ht="12.25" customHeight="1">
      <c r="B37" s="253"/>
      <c r="C37" s="261">
        <v>18</v>
      </c>
      <c r="D37" s="747"/>
      <c r="E37" s="748"/>
      <c r="F37" s="747"/>
      <c r="G37" s="748"/>
      <c r="H37" s="266"/>
      <c r="I37" s="266"/>
      <c r="J37" s="267"/>
      <c r="K37" s="267"/>
      <c r="L37" s="20" t="s">
        <v>832</v>
      </c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 t="s">
        <v>832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 t="s">
        <v>834</v>
      </c>
      <c r="AJ37" s="765"/>
      <c r="AK37" s="765"/>
      <c r="AL37" s="765"/>
      <c r="AM37" s="765"/>
      <c r="AN37" s="765"/>
      <c r="AO37" s="765"/>
      <c r="AP37" s="765"/>
      <c r="AQ37" s="765"/>
      <c r="AR37" s="766"/>
      <c r="AS37" s="752" t="s">
        <v>833</v>
      </c>
      <c r="AT37" s="752"/>
      <c r="AU37" s="752"/>
      <c r="AV37" s="741">
        <f t="shared" ref="AV37" si="6">LEN(L37)+LEN(M37)+LEN(N37)+LEN(O37)+LEN(P37)+LEN(Q37)</f>
        <v>3</v>
      </c>
      <c r="AW37" s="742"/>
      <c r="AX37" s="742"/>
      <c r="AY37" s="743"/>
      <c r="AZ37" s="741">
        <v>10</v>
      </c>
      <c r="BA37" s="742"/>
      <c r="BB37" s="742"/>
      <c r="BC37" s="743"/>
      <c r="BD37" s="741">
        <f t="shared" ref="BD37" si="7">IF(COUNTIF(AS37,"*String*"),AZ37,IF(COUNTIF(AS37,"*Number*"),ROUNDUP(AZ37/2,0),0))</f>
        <v>5</v>
      </c>
      <c r="BE37" s="742"/>
      <c r="BF37" s="742"/>
      <c r="BG37" s="743"/>
      <c r="BH37" s="753">
        <f t="shared" ref="BH37" si="8">IF(AS37="Number",1,IF(COUNTIF(AS37,"*List*"),3,IF(AS37="Map", 3, IF(AS37="Boolean",1,0))))</f>
        <v>1</v>
      </c>
      <c r="BI37" s="754"/>
      <c r="BJ37" s="754"/>
      <c r="BK37" s="755"/>
      <c r="BL37" s="753"/>
      <c r="BM37" s="754"/>
      <c r="BN37" s="754"/>
      <c r="BO37" s="755"/>
      <c r="BP37" s="741">
        <f t="shared" ref="BP37" si="9">AV37+BD37+BH37</f>
        <v>9</v>
      </c>
      <c r="BQ37" s="742"/>
      <c r="BR37" s="742"/>
      <c r="BS37" s="743"/>
      <c r="BT37" s="770"/>
      <c r="BU37" s="771"/>
      <c r="BV37" s="772"/>
      <c r="BW37" s="255"/>
      <c r="BX37" s="252"/>
    </row>
    <row r="38" spans="1:76" s="234" customFormat="1" ht="12.25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76"/>
      <c r="AT38" s="761"/>
      <c r="AU38" s="76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1:76" s="234" customFormat="1" ht="12.25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1:76" s="234" customFormat="1" ht="12.25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1:76" s="234" customFormat="1" ht="12.25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1:76" s="234" customFormat="1" ht="12.25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1:76" s="234" customFormat="1" ht="12.25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1:76" ht="12.25" customHeight="1" thickBot="1">
      <c r="A44" s="269"/>
      <c r="B44" s="270"/>
      <c r="C44" s="271"/>
      <c r="D44" s="271"/>
      <c r="E44" s="271"/>
      <c r="F44" s="271"/>
      <c r="G44" s="271"/>
      <c r="H44" s="271"/>
      <c r="I44" s="271"/>
      <c r="J44" s="271"/>
      <c r="K44" s="271"/>
      <c r="L44" s="271"/>
      <c r="M44" s="271"/>
      <c r="N44" s="271"/>
      <c r="O44" s="271"/>
      <c r="P44" s="271"/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  <c r="BD44" s="271"/>
      <c r="BE44" s="271"/>
      <c r="BF44" s="271"/>
      <c r="BG44" s="271"/>
      <c r="BH44" s="271"/>
      <c r="BI44" s="271"/>
      <c r="BJ44" s="271"/>
      <c r="BK44" s="271"/>
      <c r="BL44" s="271"/>
      <c r="BM44" s="271"/>
      <c r="BN44" s="271"/>
      <c r="BO44" s="271"/>
      <c r="BP44" s="271"/>
      <c r="BQ44" s="271"/>
      <c r="BR44" s="271"/>
      <c r="BS44" s="271"/>
      <c r="BT44" s="271"/>
      <c r="BU44" s="271"/>
      <c r="BV44" s="271"/>
      <c r="BW44" s="272"/>
      <c r="BX44" s="273"/>
    </row>
    <row r="45" spans="1:76"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6"/>
      <c r="X45" s="216"/>
      <c r="Y45" s="216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214"/>
      <c r="AZ45" s="214"/>
      <c r="BA45" s="214"/>
      <c r="BB45" s="214"/>
      <c r="BC45" s="214"/>
      <c r="BD45" s="214"/>
      <c r="BE45" s="214"/>
      <c r="BF45" s="214"/>
      <c r="BG45" s="214"/>
      <c r="BH45" s="214"/>
      <c r="BI45" s="214"/>
      <c r="BJ45" s="214"/>
      <c r="BK45" s="214"/>
      <c r="BL45" s="214"/>
      <c r="BM45" s="214"/>
      <c r="BN45" s="214"/>
      <c r="BO45" s="214"/>
      <c r="BP45" s="214"/>
      <c r="BQ45" s="214"/>
      <c r="BR45" s="214"/>
      <c r="BS45" s="214"/>
      <c r="BT45" s="214"/>
      <c r="BU45" s="214"/>
      <c r="BV45" s="214"/>
      <c r="BW45" s="214"/>
      <c r="BX45" s="214"/>
    </row>
    <row r="46" spans="1:76"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6"/>
      <c r="X46" s="216"/>
      <c r="Y46" s="216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214"/>
      <c r="AZ46" s="214"/>
      <c r="BA46" s="214"/>
      <c r="BB46" s="214"/>
      <c r="BC46" s="214"/>
      <c r="BD46" s="214"/>
      <c r="BE46" s="214"/>
      <c r="BF46" s="214"/>
      <c r="BG46" s="214"/>
      <c r="BH46" s="214"/>
      <c r="BI46" s="214"/>
      <c r="BJ46" s="214"/>
      <c r="BK46" s="214"/>
      <c r="BL46" s="214"/>
      <c r="BM46" s="214"/>
      <c r="BN46" s="214"/>
      <c r="BO46" s="214"/>
      <c r="BP46" s="214"/>
      <c r="BQ46" s="214"/>
      <c r="BR46" s="214"/>
      <c r="BS46" s="214"/>
      <c r="BT46" s="214"/>
      <c r="BU46" s="214"/>
      <c r="BV46" s="214"/>
      <c r="BW46" s="214"/>
      <c r="BX46" s="214"/>
    </row>
    <row r="47" spans="1:76"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6"/>
      <c r="X47" s="216"/>
      <c r="Y47" s="216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  <c r="BA47" s="214"/>
      <c r="BB47" s="214"/>
      <c r="BC47" s="214"/>
      <c r="BD47" s="214"/>
      <c r="BE47" s="214"/>
      <c r="BF47" s="214"/>
      <c r="BG47" s="214"/>
      <c r="BH47" s="214"/>
      <c r="BI47" s="214"/>
      <c r="BJ47" s="214"/>
      <c r="BK47" s="214"/>
      <c r="BL47" s="214"/>
      <c r="BM47" s="214"/>
      <c r="BN47" s="214"/>
      <c r="BO47" s="214"/>
      <c r="BP47" s="214"/>
      <c r="BQ47" s="214"/>
      <c r="BR47" s="214"/>
      <c r="BS47" s="214"/>
      <c r="BT47" s="214"/>
      <c r="BU47" s="214"/>
      <c r="BV47" s="214"/>
      <c r="BW47" s="214"/>
      <c r="BX47" s="214"/>
    </row>
    <row r="48" spans="1:76"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6"/>
      <c r="X48" s="216"/>
      <c r="Y48" s="216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  <c r="BA48" s="214"/>
      <c r="BB48" s="214"/>
      <c r="BC48" s="214"/>
      <c r="BD48" s="214"/>
      <c r="BE48" s="214"/>
      <c r="BF48" s="214"/>
      <c r="BG48" s="214"/>
      <c r="BH48" s="214"/>
      <c r="BI48" s="214"/>
      <c r="BJ48" s="214"/>
      <c r="BK48" s="214"/>
      <c r="BL48" s="214"/>
      <c r="BM48" s="214"/>
      <c r="BN48" s="214"/>
      <c r="BO48" s="214"/>
      <c r="BP48" s="214"/>
      <c r="BQ48" s="214"/>
      <c r="BR48" s="214"/>
      <c r="BS48" s="214"/>
      <c r="BT48" s="214"/>
      <c r="BU48" s="214"/>
      <c r="BV48" s="214"/>
      <c r="BW48" s="214"/>
      <c r="BX48" s="214"/>
    </row>
    <row r="49" spans="2:76"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6"/>
      <c r="X49" s="216"/>
      <c r="Y49" s="216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14"/>
      <c r="AQ49" s="214"/>
      <c r="AR49" s="214"/>
      <c r="AS49" s="214"/>
      <c r="AT49" s="214"/>
      <c r="AU49" s="214"/>
      <c r="AV49" s="214"/>
      <c r="AW49" s="214"/>
      <c r="AX49" s="214"/>
      <c r="AY49" s="214"/>
      <c r="AZ49" s="214"/>
      <c r="BA49" s="214"/>
      <c r="BB49" s="214"/>
      <c r="BC49" s="214"/>
      <c r="BD49" s="214"/>
      <c r="BE49" s="214"/>
      <c r="BF49" s="214"/>
      <c r="BG49" s="214"/>
      <c r="BH49" s="214"/>
      <c r="BI49" s="214"/>
      <c r="BJ49" s="214"/>
      <c r="BK49" s="214"/>
      <c r="BL49" s="214"/>
      <c r="BM49" s="214"/>
      <c r="BN49" s="214"/>
      <c r="BO49" s="214"/>
      <c r="BP49" s="214"/>
      <c r="BQ49" s="214"/>
      <c r="BR49" s="214"/>
      <c r="BS49" s="214"/>
      <c r="BT49" s="214"/>
      <c r="BU49" s="214"/>
      <c r="BV49" s="214"/>
      <c r="BW49" s="214"/>
      <c r="BX49" s="214"/>
    </row>
    <row r="50" spans="2:76"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6"/>
      <c r="X50" s="216"/>
      <c r="Y50" s="216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  <c r="AN50" s="214"/>
      <c r="AO50" s="214"/>
      <c r="AP50" s="214"/>
      <c r="AQ50" s="214"/>
      <c r="AR50" s="214"/>
      <c r="AS50" s="214"/>
      <c r="AT50" s="214"/>
      <c r="AU50" s="214"/>
      <c r="AV50" s="214"/>
      <c r="AW50" s="214"/>
      <c r="AX50" s="214"/>
      <c r="AY50" s="214"/>
      <c r="AZ50" s="214"/>
      <c r="BA50" s="214"/>
      <c r="BB50" s="214"/>
      <c r="BC50" s="214"/>
      <c r="BD50" s="214"/>
      <c r="BE50" s="214"/>
      <c r="BF50" s="214"/>
      <c r="BG50" s="214"/>
      <c r="BH50" s="214"/>
      <c r="BI50" s="214"/>
      <c r="BJ50" s="214"/>
      <c r="BK50" s="214"/>
      <c r="BL50" s="214"/>
      <c r="BM50" s="214"/>
      <c r="BN50" s="214"/>
      <c r="BO50" s="214"/>
      <c r="BP50" s="214"/>
      <c r="BQ50" s="214"/>
      <c r="BR50" s="214"/>
      <c r="BS50" s="214"/>
      <c r="BT50" s="214"/>
      <c r="BU50" s="214"/>
      <c r="BV50" s="214"/>
      <c r="BW50" s="214"/>
      <c r="BX50" s="214"/>
    </row>
    <row r="51" spans="2:76"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6"/>
      <c r="X51" s="216"/>
      <c r="Y51" s="216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  <c r="AQ51" s="214"/>
      <c r="AR51" s="214"/>
      <c r="AS51" s="214"/>
      <c r="AT51" s="214"/>
      <c r="AU51" s="214"/>
      <c r="AV51" s="214"/>
      <c r="AW51" s="214"/>
      <c r="AX51" s="214"/>
      <c r="AY51" s="214"/>
      <c r="AZ51" s="214"/>
      <c r="BA51" s="214"/>
      <c r="BB51" s="214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4"/>
      <c r="BS51" s="214"/>
      <c r="BT51" s="214"/>
      <c r="BU51" s="214"/>
      <c r="BV51" s="214"/>
      <c r="BW51" s="214"/>
      <c r="BX51" s="214"/>
    </row>
    <row r="52" spans="2:76"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6"/>
      <c r="X52" s="216"/>
      <c r="Y52" s="216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4"/>
      <c r="BS52" s="214"/>
      <c r="BT52" s="214"/>
      <c r="BU52" s="214"/>
      <c r="BV52" s="214"/>
      <c r="BW52" s="214"/>
      <c r="BX52" s="214"/>
    </row>
    <row r="53" spans="2:76"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6"/>
      <c r="X53" s="216"/>
      <c r="Y53" s="216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</row>
    <row r="54" spans="2:76"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6"/>
      <c r="X54" s="216"/>
      <c r="Y54" s="216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4"/>
      <c r="BS54" s="214"/>
      <c r="BT54" s="214"/>
      <c r="BU54" s="214"/>
      <c r="BV54" s="214"/>
      <c r="BW54" s="214"/>
      <c r="BX54" s="214"/>
    </row>
    <row r="55" spans="2:76"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6"/>
      <c r="X55" s="216"/>
      <c r="Y55" s="216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</row>
    <row r="56" spans="2:76"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6"/>
      <c r="X56" s="216"/>
      <c r="Y56" s="216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4"/>
      <c r="BS56" s="214"/>
      <c r="BT56" s="214"/>
      <c r="BU56" s="214"/>
      <c r="BV56" s="214"/>
      <c r="BW56" s="214"/>
      <c r="BX56" s="214"/>
    </row>
    <row r="57" spans="2:76"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6"/>
      <c r="X57" s="216"/>
      <c r="Y57" s="216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</row>
    <row r="58" spans="2:76"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6"/>
      <c r="X58" s="216"/>
      <c r="Y58" s="216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4"/>
      <c r="BO58" s="214"/>
      <c r="BP58" s="214"/>
      <c r="BQ58" s="214"/>
      <c r="BR58" s="214"/>
      <c r="BS58" s="214"/>
      <c r="BT58" s="214"/>
      <c r="BU58" s="214"/>
      <c r="BV58" s="214"/>
      <c r="BW58" s="214"/>
      <c r="BX58" s="214"/>
    </row>
    <row r="59" spans="2:76"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6"/>
      <c r="X59" s="216"/>
      <c r="Y59" s="216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</row>
    <row r="60" spans="2:76"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6"/>
      <c r="X60" s="216"/>
      <c r="Y60" s="216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</row>
    <row r="61" spans="2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2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2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2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</sheetData>
  <mergeCells count="296">
    <mergeCell ref="BT35:BV35"/>
    <mergeCell ref="AI34:AR34"/>
    <mergeCell ref="BL34:BO34"/>
    <mergeCell ref="AI35:AR35"/>
    <mergeCell ref="AS35:AU35"/>
    <mergeCell ref="AV35:AY35"/>
    <mergeCell ref="AZ35:BC35"/>
    <mergeCell ref="BD35:BG35"/>
    <mergeCell ref="BH35:BK35"/>
    <mergeCell ref="BP35:BS35"/>
    <mergeCell ref="BH32:BK32"/>
    <mergeCell ref="BP32:BS32"/>
    <mergeCell ref="D35:E35"/>
    <mergeCell ref="F35:G35"/>
    <mergeCell ref="AS34:AU34"/>
    <mergeCell ref="AV34:AY34"/>
    <mergeCell ref="AZ34:BC34"/>
    <mergeCell ref="BD34:BG34"/>
    <mergeCell ref="BH34:BK34"/>
    <mergeCell ref="BP34:BS34"/>
    <mergeCell ref="D34:E34"/>
    <mergeCell ref="F34:G34"/>
    <mergeCell ref="BT31:BV31"/>
    <mergeCell ref="AZ30:BC30"/>
    <mergeCell ref="AZ33:BC33"/>
    <mergeCell ref="D32:E32"/>
    <mergeCell ref="F32:G32"/>
    <mergeCell ref="AZ31:BC31"/>
    <mergeCell ref="BD31:BG31"/>
    <mergeCell ref="BH31:BK31"/>
    <mergeCell ref="BP31:BS31"/>
    <mergeCell ref="AI32:AR32"/>
    <mergeCell ref="AS32:AU32"/>
    <mergeCell ref="AV32:AY32"/>
    <mergeCell ref="D33:E33"/>
    <mergeCell ref="F33:G33"/>
    <mergeCell ref="AI33:AR33"/>
    <mergeCell ref="AS33:AU33"/>
    <mergeCell ref="AV33:AY33"/>
    <mergeCell ref="BD33:BG33"/>
    <mergeCell ref="BH33:BK33"/>
    <mergeCell ref="BP33:BS33"/>
    <mergeCell ref="BT33:BV33"/>
    <mergeCell ref="BT32:BV32"/>
    <mergeCell ref="AZ32:BC32"/>
    <mergeCell ref="BD32:BG32"/>
    <mergeCell ref="BT29:BV29"/>
    <mergeCell ref="AZ29:BC29"/>
    <mergeCell ref="BD29:BG29"/>
    <mergeCell ref="BH29:BK29"/>
    <mergeCell ref="BL29:BO29"/>
    <mergeCell ref="BP29:BS29"/>
    <mergeCell ref="BT30:BV30"/>
    <mergeCell ref="D31:E31"/>
    <mergeCell ref="F31:G31"/>
    <mergeCell ref="D30:E30"/>
    <mergeCell ref="F30:G30"/>
    <mergeCell ref="AI31:AR31"/>
    <mergeCell ref="AS31:AU31"/>
    <mergeCell ref="AV31:AY31"/>
    <mergeCell ref="D29:E29"/>
    <mergeCell ref="F29:G29"/>
    <mergeCell ref="AI30:AR30"/>
    <mergeCell ref="AS30:AU30"/>
    <mergeCell ref="AV30:AY30"/>
    <mergeCell ref="BD30:BG30"/>
    <mergeCell ref="BH30:BK30"/>
    <mergeCell ref="BL30:BO30"/>
    <mergeCell ref="BP30:BS30"/>
    <mergeCell ref="AI29:AR29"/>
    <mergeCell ref="AS29:AU29"/>
    <mergeCell ref="AV29:AY29"/>
    <mergeCell ref="AI27:AR27"/>
    <mergeCell ref="AS27:AU27"/>
    <mergeCell ref="AV27:AY27"/>
    <mergeCell ref="D25:E25"/>
    <mergeCell ref="F25:G25"/>
    <mergeCell ref="AI26:AR26"/>
    <mergeCell ref="AS26:AU26"/>
    <mergeCell ref="AV26:AY26"/>
    <mergeCell ref="BT28:BV28"/>
    <mergeCell ref="BD28:BG28"/>
    <mergeCell ref="BH28:BK28"/>
    <mergeCell ref="BL28:BO28"/>
    <mergeCell ref="BP28:BS28"/>
    <mergeCell ref="BT27:BV27"/>
    <mergeCell ref="D28:E28"/>
    <mergeCell ref="F28:G28"/>
    <mergeCell ref="AI25:AR25"/>
    <mergeCell ref="AS25:AU25"/>
    <mergeCell ref="AV25:AY25"/>
    <mergeCell ref="D27:E27"/>
    <mergeCell ref="F27:G27"/>
    <mergeCell ref="AI28:AR28"/>
    <mergeCell ref="AS28:AU28"/>
    <mergeCell ref="AV28:AY28"/>
    <mergeCell ref="AZ28:BC28"/>
    <mergeCell ref="AZ27:BC27"/>
    <mergeCell ref="BD27:BG27"/>
    <mergeCell ref="BH27:BK27"/>
    <mergeCell ref="BL27:BO27"/>
    <mergeCell ref="BP27:BS27"/>
    <mergeCell ref="BT26:BV26"/>
    <mergeCell ref="BD26:BG26"/>
    <mergeCell ref="BH26:BK26"/>
    <mergeCell ref="BL26:BO26"/>
    <mergeCell ref="BP26:BS26"/>
    <mergeCell ref="BT25:BV25"/>
    <mergeCell ref="AZ26:BC26"/>
    <mergeCell ref="AZ25:BC25"/>
    <mergeCell ref="BD25:BG25"/>
    <mergeCell ref="BH25:BK25"/>
    <mergeCell ref="BL25:BO25"/>
    <mergeCell ref="BP25:BS25"/>
    <mergeCell ref="BT22:BV22"/>
    <mergeCell ref="D23:E23"/>
    <mergeCell ref="F23:G23"/>
    <mergeCell ref="AI24:AR24"/>
    <mergeCell ref="AS24:AU24"/>
    <mergeCell ref="AV24:AY24"/>
    <mergeCell ref="AZ24:BC24"/>
    <mergeCell ref="D26:E26"/>
    <mergeCell ref="F26:G26"/>
    <mergeCell ref="BH22:BK22"/>
    <mergeCell ref="D22:E22"/>
    <mergeCell ref="F22:G22"/>
    <mergeCell ref="AI23:AR23"/>
    <mergeCell ref="AS23:AU23"/>
    <mergeCell ref="AV23:AY23"/>
    <mergeCell ref="AZ23:BC23"/>
    <mergeCell ref="BD23:BG23"/>
    <mergeCell ref="BT24:BV24"/>
    <mergeCell ref="BD24:BG24"/>
    <mergeCell ref="BH24:BK24"/>
    <mergeCell ref="BL24:BO24"/>
    <mergeCell ref="BP24:BS24"/>
    <mergeCell ref="BT23:BV23"/>
    <mergeCell ref="D24:E24"/>
    <mergeCell ref="F24:G24"/>
    <mergeCell ref="BL22:BO22"/>
    <mergeCell ref="BP22:BS22"/>
    <mergeCell ref="AI22:AR22"/>
    <mergeCell ref="AS22:AU22"/>
    <mergeCell ref="AV22:AY22"/>
    <mergeCell ref="AZ22:BC22"/>
    <mergeCell ref="BD22:BG22"/>
    <mergeCell ref="BH23:BK23"/>
    <mergeCell ref="BL23:BO23"/>
    <mergeCell ref="BP23:BS23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L21:BO21"/>
    <mergeCell ref="BP21:BS21"/>
    <mergeCell ref="BT21:BV21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BP40:BS40"/>
    <mergeCell ref="BT40:BV40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2:BS42"/>
    <mergeCell ref="BT42:BV42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3:BS43"/>
    <mergeCell ref="BT43:BV43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X122"/>
  <sheetViews>
    <sheetView showGridLines="0" view="pageBreakPreview" topLeftCell="A16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33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IG_ON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IG_ON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158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SUM(BP20:BS66)</f>
        <v>237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7" t="s">
        <v>22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92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35" si="0">IF(AS20="String", AZ20, IF(AS20="Number",ROUNDUP(AZ20/2,0),0))</f>
        <v>17</v>
      </c>
      <c r="BE20" s="742"/>
      <c r="BF20" s="742"/>
      <c r="BG20" s="743"/>
      <c r="BH20" s="753">
        <f t="shared" ref="BH20:BH35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31" si="2"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3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0" t="s">
        <v>211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23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49" t="s">
        <v>385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>LEN(L21)+LEN(M21)+LEN(N21)+LEN(O21)+LEN(P21)+LEN(Q21)</f>
        <v>9</v>
      </c>
      <c r="AW21" s="742"/>
      <c r="AX21" s="742"/>
      <c r="AY21" s="743"/>
      <c r="AZ21" s="819">
        <v>14</v>
      </c>
      <c r="BA21" s="820"/>
      <c r="BB21" s="757"/>
      <c r="BC21" s="758"/>
      <c r="BD21" s="741">
        <f t="shared" si="0"/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23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24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6" t="s">
        <v>165</v>
      </c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8" t="s">
        <v>167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49" t="s">
        <v>686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72" t="s">
        <v>42</v>
      </c>
      <c r="AT22" s="972"/>
      <c r="AU22" s="972"/>
      <c r="AV22" s="741">
        <f>LEN(L22)+LEN(M22)+LEN(N22)+LEN(O22)+LEN(P22)+LEN(Q22)</f>
        <v>3</v>
      </c>
      <c r="AW22" s="742"/>
      <c r="AX22" s="742"/>
      <c r="AY22" s="743"/>
      <c r="AZ22" s="819">
        <v>8</v>
      </c>
      <c r="BA22" s="820"/>
      <c r="BB22" s="757"/>
      <c r="BC22" s="758"/>
      <c r="BD22" s="741">
        <f t="shared" si="0"/>
        <v>4</v>
      </c>
      <c r="BE22" s="742"/>
      <c r="BF22" s="742"/>
      <c r="BG22" s="743"/>
      <c r="BH22" s="753">
        <f t="shared" si="1"/>
        <v>1</v>
      </c>
      <c r="BI22" s="754"/>
      <c r="BJ22" s="754"/>
      <c r="BK22" s="755"/>
      <c r="BL22" s="753"/>
      <c r="BM22" s="754"/>
      <c r="BN22" s="754"/>
      <c r="BO22" s="755"/>
      <c r="BP22" s="741">
        <f t="shared" si="2"/>
        <v>8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4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 t="s">
        <v>164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166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49" t="s">
        <v>687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72" t="s">
        <v>42</v>
      </c>
      <c r="AT23" s="972"/>
      <c r="AU23" s="972"/>
      <c r="AV23" s="741">
        <f>LEN(L23)+LEN(M23)+LEN(N23)+LEN(O23)+LEN(P23)+LEN(Q23)</f>
        <v>14</v>
      </c>
      <c r="AW23" s="742"/>
      <c r="AX23" s="742"/>
      <c r="AY23" s="743"/>
      <c r="AZ23" s="819">
        <v>5</v>
      </c>
      <c r="BA23" s="820"/>
      <c r="BB23" s="757"/>
      <c r="BC23" s="758"/>
      <c r="BD23" s="741">
        <f t="shared" si="0"/>
        <v>3</v>
      </c>
      <c r="BE23" s="742"/>
      <c r="BF23" s="742"/>
      <c r="BG23" s="743"/>
      <c r="BH23" s="753">
        <f t="shared" si="1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2"/>
        <v>18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12" customHeigh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20" t="s">
        <v>212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 t="s">
        <v>159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7"/>
      <c r="AJ24" s="768"/>
      <c r="AK24" s="768"/>
      <c r="AL24" s="768"/>
      <c r="AM24" s="768"/>
      <c r="AN24" s="768"/>
      <c r="AO24" s="768"/>
      <c r="AP24" s="768"/>
      <c r="AQ24" s="768"/>
      <c r="AR24" s="769"/>
      <c r="AS24" s="752" t="s">
        <v>27</v>
      </c>
      <c r="AT24" s="752"/>
      <c r="AU24" s="752"/>
      <c r="AV24" s="741">
        <f t="shared" ref="AV24:AV31" si="3">LEN(L24)+LEN(M24)+LEN(N24)+LEN(O24)+LEN(P24)+LEN(Q24)</f>
        <v>3</v>
      </c>
      <c r="AW24" s="742"/>
      <c r="AX24" s="742"/>
      <c r="AY24" s="743"/>
      <c r="AZ24" s="756">
        <v>0</v>
      </c>
      <c r="BA24" s="757"/>
      <c r="BB24" s="757"/>
      <c r="BC24" s="758"/>
      <c r="BD24" s="741">
        <f t="shared" si="0"/>
        <v>0</v>
      </c>
      <c r="BE24" s="742"/>
      <c r="BF24" s="742"/>
      <c r="BG24" s="743"/>
      <c r="BH24" s="753">
        <f t="shared" si="1"/>
        <v>3</v>
      </c>
      <c r="BI24" s="754"/>
      <c r="BJ24" s="754"/>
      <c r="BK24" s="755"/>
      <c r="BL24" s="753"/>
      <c r="BM24" s="754"/>
      <c r="BN24" s="754"/>
      <c r="BO24" s="755"/>
      <c r="BP24" s="741">
        <f t="shared" si="2"/>
        <v>6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67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 t="s">
        <v>219</v>
      </c>
      <c r="N25" s="20"/>
      <c r="O25" s="20"/>
      <c r="P25" s="20"/>
      <c r="Q25" s="20"/>
      <c r="R25" s="20"/>
      <c r="S25" s="20"/>
      <c r="T25" s="20"/>
      <c r="U25" s="20"/>
      <c r="V25" s="21"/>
      <c r="W25" s="22" t="s">
        <v>127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49" t="s">
        <v>638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42</v>
      </c>
      <c r="AT25" s="752"/>
      <c r="AU25" s="752"/>
      <c r="AV25" s="741">
        <f t="shared" si="3"/>
        <v>15</v>
      </c>
      <c r="AW25" s="742"/>
      <c r="AX25" s="742"/>
      <c r="AY25" s="743"/>
      <c r="AZ25" s="759">
        <v>1</v>
      </c>
      <c r="BA25" s="760"/>
      <c r="BB25" s="761"/>
      <c r="BC25" s="762"/>
      <c r="BD25" s="741">
        <f t="shared" si="0"/>
        <v>1</v>
      </c>
      <c r="BE25" s="742"/>
      <c r="BF25" s="742"/>
      <c r="BG25" s="743"/>
      <c r="BH25" s="753">
        <f t="shared" si="1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2"/>
        <v>17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28.5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106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24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292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52" t="s">
        <v>18</v>
      </c>
      <c r="AT26" s="752"/>
      <c r="AU26" s="752"/>
      <c r="AV26" s="741">
        <f t="shared" si="3"/>
        <v>9</v>
      </c>
      <c r="AW26" s="742"/>
      <c r="AX26" s="742"/>
      <c r="AY26" s="743"/>
      <c r="AZ26" s="756">
        <v>14</v>
      </c>
      <c r="BA26" s="757"/>
      <c r="BB26" s="757"/>
      <c r="BC26" s="758"/>
      <c r="BD26" s="741">
        <f t="shared" si="0"/>
        <v>14</v>
      </c>
      <c r="BE26" s="742"/>
      <c r="BF26" s="742"/>
      <c r="BG26" s="743"/>
      <c r="BH26" s="753">
        <f t="shared" si="1"/>
        <v>0</v>
      </c>
      <c r="BI26" s="754"/>
      <c r="BJ26" s="754"/>
      <c r="BK26" s="755"/>
      <c r="BL26" s="753"/>
      <c r="BM26" s="754"/>
      <c r="BN26" s="754"/>
      <c r="BO26" s="755"/>
      <c r="BP26" s="741">
        <f t="shared" si="2"/>
        <v>23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22.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 t="s">
        <v>232</v>
      </c>
      <c r="N27" s="20"/>
      <c r="O27" s="20"/>
      <c r="P27" s="20"/>
      <c r="Q27" s="20"/>
      <c r="R27" s="20"/>
      <c r="S27" s="20"/>
      <c r="T27" s="20"/>
      <c r="U27" s="20"/>
      <c r="V27" s="21"/>
      <c r="W27" s="22" t="s">
        <v>160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49" t="s">
        <v>639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752" t="s">
        <v>42</v>
      </c>
      <c r="AT27" s="752"/>
      <c r="AU27" s="752"/>
      <c r="AV27" s="741">
        <f t="shared" si="3"/>
        <v>9</v>
      </c>
      <c r="AW27" s="742"/>
      <c r="AX27" s="742"/>
      <c r="AY27" s="743"/>
      <c r="AZ27" s="756">
        <v>10</v>
      </c>
      <c r="BA27" s="757"/>
      <c r="BB27" s="757"/>
      <c r="BC27" s="758"/>
      <c r="BD27" s="741">
        <f t="shared" si="0"/>
        <v>5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2"/>
        <v>15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35.25" customHeight="1">
      <c r="B28" s="253"/>
      <c r="C28" s="261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 t="s">
        <v>234</v>
      </c>
      <c r="N28" s="20"/>
      <c r="O28" s="20"/>
      <c r="P28" s="20"/>
      <c r="Q28" s="20"/>
      <c r="R28" s="20"/>
      <c r="S28" s="20"/>
      <c r="T28" s="20"/>
      <c r="U28" s="20"/>
      <c r="V28" s="21"/>
      <c r="W28" s="22" t="s">
        <v>132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49" t="s">
        <v>640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752" t="s">
        <v>42</v>
      </c>
      <c r="AT28" s="752"/>
      <c r="AU28" s="752"/>
      <c r="AV28" s="741">
        <f t="shared" si="3"/>
        <v>13</v>
      </c>
      <c r="AW28" s="742"/>
      <c r="AX28" s="742"/>
      <c r="AY28" s="743"/>
      <c r="AZ28" s="756">
        <v>1</v>
      </c>
      <c r="BA28" s="757"/>
      <c r="BB28" s="757"/>
      <c r="BC28" s="758"/>
      <c r="BD28" s="741">
        <f t="shared" si="0"/>
        <v>1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53"/>
      <c r="BM28" s="754"/>
      <c r="BN28" s="754"/>
      <c r="BO28" s="755"/>
      <c r="BP28" s="741">
        <f t="shared" si="2"/>
        <v>15</v>
      </c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 ht="22.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 t="s">
        <v>236</v>
      </c>
      <c r="N29" s="20"/>
      <c r="O29" s="20"/>
      <c r="P29" s="20"/>
      <c r="Q29" s="20"/>
      <c r="R29" s="20"/>
      <c r="S29" s="20"/>
      <c r="T29" s="20"/>
      <c r="U29" s="20"/>
      <c r="V29" s="21"/>
      <c r="W29" s="22" t="s">
        <v>161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49" t="s">
        <v>641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752" t="s">
        <v>42</v>
      </c>
      <c r="AT29" s="752"/>
      <c r="AU29" s="752"/>
      <c r="AV29" s="741">
        <f t="shared" si="3"/>
        <v>9</v>
      </c>
      <c r="AW29" s="742"/>
      <c r="AX29" s="742"/>
      <c r="AY29" s="743"/>
      <c r="AZ29" s="756">
        <v>10</v>
      </c>
      <c r="BA29" s="757"/>
      <c r="BB29" s="757"/>
      <c r="BC29" s="758"/>
      <c r="BD29" s="741">
        <f t="shared" si="0"/>
        <v>5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753"/>
      <c r="BM29" s="754"/>
      <c r="BN29" s="754"/>
      <c r="BO29" s="755"/>
      <c r="BP29" s="741">
        <f t="shared" si="2"/>
        <v>15</v>
      </c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 ht="35.25" customHeight="1">
      <c r="B30" s="253"/>
      <c r="C30" s="261">
        <v>11</v>
      </c>
      <c r="D30" s="747"/>
      <c r="E30" s="748"/>
      <c r="F30" s="747"/>
      <c r="G30" s="748"/>
      <c r="H30" s="266"/>
      <c r="I30" s="266"/>
      <c r="J30" s="267"/>
      <c r="K30" s="267"/>
      <c r="L30" s="20"/>
      <c r="M30" s="20" t="s">
        <v>238</v>
      </c>
      <c r="N30" s="20"/>
      <c r="O30" s="20"/>
      <c r="P30" s="20"/>
      <c r="Q30" s="20"/>
      <c r="R30" s="20"/>
      <c r="S30" s="20"/>
      <c r="T30" s="20"/>
      <c r="U30" s="20"/>
      <c r="V30" s="21"/>
      <c r="W30" s="22" t="s">
        <v>128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49" t="s">
        <v>642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752" t="s">
        <v>42</v>
      </c>
      <c r="AT30" s="752"/>
      <c r="AU30" s="752"/>
      <c r="AV30" s="741">
        <f t="shared" si="3"/>
        <v>13</v>
      </c>
      <c r="AW30" s="742"/>
      <c r="AX30" s="742"/>
      <c r="AY30" s="743"/>
      <c r="AZ30" s="741">
        <v>1</v>
      </c>
      <c r="BA30" s="742"/>
      <c r="BB30" s="742"/>
      <c r="BC30" s="743"/>
      <c r="BD30" s="741">
        <f t="shared" si="0"/>
        <v>1</v>
      </c>
      <c r="BE30" s="742"/>
      <c r="BF30" s="742"/>
      <c r="BG30" s="743"/>
      <c r="BH30" s="753">
        <f t="shared" si="1"/>
        <v>1</v>
      </c>
      <c r="BI30" s="754"/>
      <c r="BJ30" s="754"/>
      <c r="BK30" s="755"/>
      <c r="BL30" s="141"/>
      <c r="BM30" s="142"/>
      <c r="BN30" s="142"/>
      <c r="BO30" s="143"/>
      <c r="BP30" s="741">
        <f t="shared" si="2"/>
        <v>15</v>
      </c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 ht="22.5" customHeight="1">
      <c r="B31" s="253"/>
      <c r="C31" s="261">
        <v>12</v>
      </c>
      <c r="D31" s="747"/>
      <c r="E31" s="748"/>
      <c r="F31" s="747"/>
      <c r="G31" s="748"/>
      <c r="H31" s="266"/>
      <c r="I31" s="266"/>
      <c r="J31" s="267"/>
      <c r="K31" s="267"/>
      <c r="L31" s="20"/>
      <c r="M31" s="20" t="s">
        <v>163</v>
      </c>
      <c r="N31" s="20"/>
      <c r="O31" s="20"/>
      <c r="P31" s="20"/>
      <c r="Q31" s="20"/>
      <c r="R31" s="20"/>
      <c r="S31" s="20"/>
      <c r="T31" s="20"/>
      <c r="U31" s="20"/>
      <c r="V31" s="21"/>
      <c r="W31" s="22" t="s">
        <v>162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49" t="s">
        <v>689</v>
      </c>
      <c r="AJ31" s="750"/>
      <c r="AK31" s="750"/>
      <c r="AL31" s="750"/>
      <c r="AM31" s="750"/>
      <c r="AN31" s="750"/>
      <c r="AO31" s="750"/>
      <c r="AP31" s="750"/>
      <c r="AQ31" s="750"/>
      <c r="AR31" s="751"/>
      <c r="AS31" s="752" t="s">
        <v>42</v>
      </c>
      <c r="AT31" s="752"/>
      <c r="AU31" s="752"/>
      <c r="AV31" s="741">
        <f t="shared" si="3"/>
        <v>9</v>
      </c>
      <c r="AW31" s="742"/>
      <c r="AX31" s="742"/>
      <c r="AY31" s="743"/>
      <c r="AZ31" s="741">
        <v>3</v>
      </c>
      <c r="BA31" s="742"/>
      <c r="BB31" s="742"/>
      <c r="BC31" s="743"/>
      <c r="BD31" s="741">
        <f t="shared" si="0"/>
        <v>2</v>
      </c>
      <c r="BE31" s="742"/>
      <c r="BF31" s="742"/>
      <c r="BG31" s="743"/>
      <c r="BH31" s="753">
        <f t="shared" si="1"/>
        <v>1</v>
      </c>
      <c r="BI31" s="754"/>
      <c r="BJ31" s="754"/>
      <c r="BK31" s="755"/>
      <c r="BL31" s="138"/>
      <c r="BM31" s="139"/>
      <c r="BN31" s="139"/>
      <c r="BO31" s="140"/>
      <c r="BP31" s="741">
        <f t="shared" si="2"/>
        <v>12</v>
      </c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12" customHeight="1">
      <c r="B32" s="253"/>
      <c r="C32" s="261">
        <v>13</v>
      </c>
      <c r="D32" s="747"/>
      <c r="E32" s="748"/>
      <c r="F32" s="747"/>
      <c r="G32" s="748"/>
      <c r="H32" s="266"/>
      <c r="I32" s="266"/>
      <c r="J32" s="267"/>
      <c r="K32" s="267"/>
      <c r="L32" s="20" t="s">
        <v>170</v>
      </c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 t="s">
        <v>170</v>
      </c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7"/>
      <c r="AI32" s="749" t="s">
        <v>260</v>
      </c>
      <c r="AJ32" s="750"/>
      <c r="AK32" s="750"/>
      <c r="AL32" s="750"/>
      <c r="AM32" s="750"/>
      <c r="AN32" s="750"/>
      <c r="AO32" s="750"/>
      <c r="AP32" s="750"/>
      <c r="AQ32" s="750"/>
      <c r="AR32" s="751"/>
      <c r="AS32" s="1027" t="s">
        <v>27</v>
      </c>
      <c r="AT32" s="1028"/>
      <c r="AU32" s="1029"/>
      <c r="AV32" s="1024">
        <f>LEN(L32)+LEN(M32)+LEN(N32)+LEN(O32)+LEN(P32)+LEN(Q32)</f>
        <v>3</v>
      </c>
      <c r="AW32" s="1025"/>
      <c r="AX32" s="1025"/>
      <c r="AY32" s="1026"/>
      <c r="AZ32" s="1024">
        <v>0</v>
      </c>
      <c r="BA32" s="1025"/>
      <c r="BB32" s="1025"/>
      <c r="BC32" s="1026"/>
      <c r="BD32" s="741">
        <f t="shared" si="0"/>
        <v>0</v>
      </c>
      <c r="BE32" s="742"/>
      <c r="BF32" s="742"/>
      <c r="BG32" s="743"/>
      <c r="BH32" s="753">
        <f t="shared" si="1"/>
        <v>3</v>
      </c>
      <c r="BI32" s="754"/>
      <c r="BJ32" s="754"/>
      <c r="BK32" s="755"/>
      <c r="BL32" s="301"/>
      <c r="BM32" s="302"/>
      <c r="BN32" s="302"/>
      <c r="BO32" s="303"/>
      <c r="BP32" s="1024">
        <f>SUM(AV32:BK32)</f>
        <v>6</v>
      </c>
      <c r="BQ32" s="1025"/>
      <c r="BR32" s="1025"/>
      <c r="BS32" s="1026"/>
      <c r="BT32" s="773"/>
      <c r="BU32" s="774"/>
      <c r="BV32" s="775"/>
      <c r="BW32" s="255"/>
      <c r="BX32" s="252"/>
    </row>
    <row r="33" spans="2:76" s="234" customFormat="1" ht="45.75" customHeight="1">
      <c r="B33" s="253"/>
      <c r="C33" s="261">
        <v>14</v>
      </c>
      <c r="D33" s="747"/>
      <c r="E33" s="748"/>
      <c r="F33" s="747"/>
      <c r="G33" s="748"/>
      <c r="H33" s="266"/>
      <c r="I33" s="266"/>
      <c r="J33" s="267"/>
      <c r="K33" s="267"/>
      <c r="L33" s="20" t="s">
        <v>172</v>
      </c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 t="s">
        <v>171</v>
      </c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7"/>
      <c r="AI33" s="749" t="s">
        <v>587</v>
      </c>
      <c r="AJ33" s="750"/>
      <c r="AK33" s="750"/>
      <c r="AL33" s="750"/>
      <c r="AM33" s="750"/>
      <c r="AN33" s="750"/>
      <c r="AO33" s="750"/>
      <c r="AP33" s="750"/>
      <c r="AQ33" s="750"/>
      <c r="AR33" s="751"/>
      <c r="AS33" s="1027" t="s">
        <v>408</v>
      </c>
      <c r="AT33" s="1028"/>
      <c r="AU33" s="1029"/>
      <c r="AV33" s="1024">
        <f>LEN(L33)+LEN(M33)+LEN(N33)+LEN(O33)+LEN(P33)+LEN(Q33)</f>
        <v>3</v>
      </c>
      <c r="AW33" s="1025"/>
      <c r="AX33" s="1025"/>
      <c r="AY33" s="1026"/>
      <c r="AZ33" s="1024">
        <v>5</v>
      </c>
      <c r="BA33" s="1025"/>
      <c r="BB33" s="1025"/>
      <c r="BC33" s="1026"/>
      <c r="BD33" s="741">
        <f t="shared" si="0"/>
        <v>0</v>
      </c>
      <c r="BE33" s="742"/>
      <c r="BF33" s="742"/>
      <c r="BG33" s="743"/>
      <c r="BH33" s="753">
        <f t="shared" si="1"/>
        <v>0</v>
      </c>
      <c r="BI33" s="754"/>
      <c r="BJ33" s="754"/>
      <c r="BK33" s="755"/>
      <c r="BL33" s="1024"/>
      <c r="BM33" s="1025"/>
      <c r="BN33" s="1025"/>
      <c r="BO33" s="1026"/>
      <c r="BP33" s="1024">
        <f>SUM(AV33:BK33)</f>
        <v>8</v>
      </c>
      <c r="BQ33" s="1025"/>
      <c r="BR33" s="1025"/>
      <c r="BS33" s="1026"/>
      <c r="BT33" s="147"/>
      <c r="BU33" s="148"/>
      <c r="BV33" s="149"/>
      <c r="BW33" s="255"/>
      <c r="BX33" s="252"/>
    </row>
    <row r="34" spans="2:76" s="234" customFormat="1" ht="12" customHeight="1">
      <c r="B34" s="253"/>
      <c r="C34" s="261">
        <v>15</v>
      </c>
      <c r="D34" s="747"/>
      <c r="E34" s="748"/>
      <c r="F34" s="747"/>
      <c r="G34" s="748"/>
      <c r="H34" s="266"/>
      <c r="I34" s="266"/>
      <c r="J34" s="267"/>
      <c r="K34" s="267"/>
      <c r="L34" s="20" t="s">
        <v>388</v>
      </c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 t="s">
        <v>388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7" t="s">
        <v>389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1027" t="s">
        <v>27</v>
      </c>
      <c r="AT34" s="1028"/>
      <c r="AU34" s="1029"/>
      <c r="AV34" s="1024">
        <f>LEN(L34)+LEN(M34)+LEN(N34)+LEN(O34)+LEN(P34)+LEN(Q34)</f>
        <v>3</v>
      </c>
      <c r="AW34" s="1025"/>
      <c r="AX34" s="1025"/>
      <c r="AY34" s="1026"/>
      <c r="AZ34" s="1024">
        <v>0</v>
      </c>
      <c r="BA34" s="1025"/>
      <c r="BB34" s="1025"/>
      <c r="BC34" s="1026"/>
      <c r="BD34" s="741">
        <f t="shared" si="0"/>
        <v>0</v>
      </c>
      <c r="BE34" s="742"/>
      <c r="BF34" s="742"/>
      <c r="BG34" s="743"/>
      <c r="BH34" s="753">
        <f t="shared" si="1"/>
        <v>3</v>
      </c>
      <c r="BI34" s="754"/>
      <c r="BJ34" s="754"/>
      <c r="BK34" s="755"/>
      <c r="BL34" s="301"/>
      <c r="BM34" s="302"/>
      <c r="BN34" s="302"/>
      <c r="BO34" s="303"/>
      <c r="BP34" s="1024">
        <f>SUM(AV34:BK34)</f>
        <v>6</v>
      </c>
      <c r="BQ34" s="1025"/>
      <c r="BR34" s="1025"/>
      <c r="BS34" s="1026"/>
      <c r="BT34" s="770"/>
      <c r="BU34" s="771"/>
      <c r="BV34" s="772"/>
      <c r="BW34" s="255"/>
      <c r="BX34" s="252"/>
    </row>
    <row r="35" spans="2:76" s="279" customFormat="1" ht="21.75" customHeight="1">
      <c r="B35" s="278"/>
      <c r="C35" s="313">
        <v>16</v>
      </c>
      <c r="D35" s="1014"/>
      <c r="E35" s="1015"/>
      <c r="F35" s="1014"/>
      <c r="G35" s="1015"/>
      <c r="H35" s="313"/>
      <c r="I35" s="313"/>
      <c r="J35" s="314"/>
      <c r="K35" s="314"/>
      <c r="L35" s="315" t="s">
        <v>518</v>
      </c>
      <c r="M35" s="315"/>
      <c r="N35" s="315"/>
      <c r="O35" s="315"/>
      <c r="P35" s="315"/>
      <c r="Q35" s="315"/>
      <c r="R35" s="315"/>
      <c r="S35" s="315"/>
      <c r="T35" s="315"/>
      <c r="U35" s="315"/>
      <c r="V35" s="316"/>
      <c r="W35" s="317" t="s">
        <v>519</v>
      </c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6"/>
      <c r="AI35" s="749" t="s">
        <v>688</v>
      </c>
      <c r="AJ35" s="750"/>
      <c r="AK35" s="750"/>
      <c r="AL35" s="750"/>
      <c r="AM35" s="750"/>
      <c r="AN35" s="750"/>
      <c r="AO35" s="750"/>
      <c r="AP35" s="750"/>
      <c r="AQ35" s="750"/>
      <c r="AR35" s="751"/>
      <c r="AS35" s="1016" t="s">
        <v>93</v>
      </c>
      <c r="AT35" s="1016"/>
      <c r="AU35" s="1016"/>
      <c r="AV35" s="1014">
        <f>LEN(L35)+LEN(M35)+LEN(N35)+LEN(O35)+LEN(P35)+LEN(Q35)</f>
        <v>14</v>
      </c>
      <c r="AW35" s="1017"/>
      <c r="AX35" s="1017"/>
      <c r="AY35" s="1015"/>
      <c r="AZ35" s="1008">
        <v>4</v>
      </c>
      <c r="BA35" s="1009"/>
      <c r="BB35" s="1009"/>
      <c r="BC35" s="1010"/>
      <c r="BD35" s="1014">
        <f t="shared" si="0"/>
        <v>2</v>
      </c>
      <c r="BE35" s="1017"/>
      <c r="BF35" s="1017"/>
      <c r="BG35" s="1015"/>
      <c r="BH35" s="1018">
        <f t="shared" si="1"/>
        <v>1</v>
      </c>
      <c r="BI35" s="1019"/>
      <c r="BJ35" s="1019"/>
      <c r="BK35" s="1020"/>
      <c r="BL35" s="318"/>
      <c r="BM35" s="319"/>
      <c r="BN35" s="319"/>
      <c r="BO35" s="320"/>
      <c r="BP35" s="1008">
        <f>SUM(AV35:BK35)</f>
        <v>21</v>
      </c>
      <c r="BQ35" s="1009"/>
      <c r="BR35" s="1009"/>
      <c r="BS35" s="1010"/>
      <c r="BT35" s="1011"/>
      <c r="BU35" s="1012"/>
      <c r="BV35" s="1013"/>
      <c r="BW35" s="255"/>
      <c r="BX35" s="265"/>
    </row>
    <row r="36" spans="2:76" s="234" customFormat="1">
      <c r="B36" s="253"/>
      <c r="C36" s="261">
        <v>17</v>
      </c>
      <c r="D36" s="747"/>
      <c r="E36" s="748"/>
      <c r="F36" s="747"/>
      <c r="G36" s="748"/>
      <c r="H36" s="266"/>
      <c r="I36" s="266"/>
      <c r="J36" s="267"/>
      <c r="K36" s="267"/>
      <c r="L36" s="20" t="s">
        <v>832</v>
      </c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 t="s">
        <v>832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 t="s">
        <v>834</v>
      </c>
      <c r="AJ36" s="765"/>
      <c r="AK36" s="765"/>
      <c r="AL36" s="765"/>
      <c r="AM36" s="765"/>
      <c r="AN36" s="765"/>
      <c r="AO36" s="765"/>
      <c r="AP36" s="765"/>
      <c r="AQ36" s="765"/>
      <c r="AR36" s="766"/>
      <c r="AS36" s="752" t="s">
        <v>833</v>
      </c>
      <c r="AT36" s="752"/>
      <c r="AU36" s="752"/>
      <c r="AV36" s="741">
        <f t="shared" ref="AV36" si="4">LEN(L36)+LEN(M36)+LEN(N36)+LEN(O36)+LEN(P36)+LEN(Q36)</f>
        <v>3</v>
      </c>
      <c r="AW36" s="742"/>
      <c r="AX36" s="742"/>
      <c r="AY36" s="743"/>
      <c r="AZ36" s="741">
        <v>10</v>
      </c>
      <c r="BA36" s="742"/>
      <c r="BB36" s="742"/>
      <c r="BC36" s="743"/>
      <c r="BD36" s="741">
        <f t="shared" ref="BD36" si="5">IF(COUNTIF(AS36,"*String*"),AZ36,IF(COUNTIF(AS36,"*Number*"),ROUNDUP(AZ36/2,0),0))</f>
        <v>5</v>
      </c>
      <c r="BE36" s="742"/>
      <c r="BF36" s="742"/>
      <c r="BG36" s="743"/>
      <c r="BH36" s="753">
        <f t="shared" ref="BH36" si="6">IF(AS36="Number",1,IF(COUNTIF(AS36,"*List*"),3,IF(AS36="Map", 3, IF(AS36="Boolean",1,0))))</f>
        <v>1</v>
      </c>
      <c r="BI36" s="754"/>
      <c r="BJ36" s="754"/>
      <c r="BK36" s="755"/>
      <c r="BL36" s="753"/>
      <c r="BM36" s="754"/>
      <c r="BN36" s="754"/>
      <c r="BO36" s="755"/>
      <c r="BP36" s="741">
        <f t="shared" ref="BP36" si="7">AV36+BD36+BH36</f>
        <v>9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44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971"/>
      <c r="AT38" s="971"/>
      <c r="AU38" s="971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971"/>
      <c r="AT39" s="971"/>
      <c r="AU39" s="971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3"/>
      <c r="BU39" s="774"/>
      <c r="BV39" s="775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973"/>
      <c r="AT41" s="973"/>
      <c r="AU41" s="973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973"/>
      <c r="AT42" s="973"/>
      <c r="AU42" s="973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44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973"/>
      <c r="AT43" s="973"/>
      <c r="AU43" s="973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971"/>
      <c r="AT45" s="971"/>
      <c r="AU45" s="971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971"/>
      <c r="AT46" s="971"/>
      <c r="AU46" s="971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44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971"/>
      <c r="AT50" s="971"/>
      <c r="AU50" s="971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971"/>
      <c r="AT51" s="971"/>
      <c r="AU51" s="971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971"/>
      <c r="AT52" s="971"/>
      <c r="AU52" s="971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973"/>
      <c r="AT53" s="973"/>
      <c r="AU53" s="973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973"/>
      <c r="AT54" s="973"/>
      <c r="AU54" s="973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0"/>
      <c r="BU54" s="771"/>
      <c r="BV54" s="772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971"/>
      <c r="AT55" s="971"/>
      <c r="AU55" s="971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3"/>
      <c r="BU55" s="774"/>
      <c r="BV55" s="775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973"/>
      <c r="AT56" s="973"/>
      <c r="AU56" s="973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973"/>
      <c r="AT57" s="973"/>
      <c r="AU57" s="973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>
      <c r="B58" s="244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973"/>
      <c r="AT58" s="973"/>
      <c r="AU58" s="973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971"/>
      <c r="AT59" s="971"/>
      <c r="AU59" s="971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971"/>
      <c r="AT60" s="971"/>
      <c r="AU60" s="971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73"/>
      <c r="BU60" s="774"/>
      <c r="BV60" s="775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971"/>
      <c r="AT61" s="971"/>
      <c r="AU61" s="971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73"/>
      <c r="BU61" s="774"/>
      <c r="BV61" s="775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>
      <c r="B64" s="244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>
      <c r="B65" s="244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>
      <c r="B66" s="244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973"/>
      <c r="AT66" s="973"/>
      <c r="AU66" s="973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ht="12.25" customHeight="1" thickBot="1">
      <c r="A67" s="269"/>
      <c r="B67" s="270"/>
      <c r="C67" s="271"/>
      <c r="D67" s="271"/>
      <c r="E67" s="271"/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  <c r="AN67" s="271"/>
      <c r="AO67" s="271"/>
      <c r="AP67" s="271"/>
      <c r="AQ67" s="271"/>
      <c r="AR67" s="271"/>
      <c r="AS67" s="271"/>
      <c r="AT67" s="271"/>
      <c r="AU67" s="271"/>
      <c r="AV67" s="271"/>
      <c r="AW67" s="271"/>
      <c r="AX67" s="271"/>
      <c r="AY67" s="271"/>
      <c r="AZ67" s="271"/>
      <c r="BA67" s="271"/>
      <c r="BB67" s="271"/>
      <c r="BC67" s="271"/>
      <c r="BD67" s="271"/>
      <c r="BE67" s="271"/>
      <c r="BF67" s="271"/>
      <c r="BG67" s="271"/>
      <c r="BH67" s="271"/>
      <c r="BI67" s="271"/>
      <c r="BJ67" s="271"/>
      <c r="BK67" s="271"/>
      <c r="BL67" s="271"/>
      <c r="BM67" s="271"/>
      <c r="BN67" s="271"/>
      <c r="BO67" s="271"/>
      <c r="BP67" s="271"/>
      <c r="BQ67" s="271"/>
      <c r="BR67" s="271"/>
      <c r="BS67" s="271"/>
      <c r="BT67" s="271"/>
      <c r="BU67" s="271"/>
      <c r="BV67" s="271"/>
      <c r="BW67" s="272"/>
      <c r="BX67" s="273"/>
    </row>
    <row r="68" spans="1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1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1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</sheetData>
  <mergeCells count="549">
    <mergeCell ref="BD66:BG66"/>
    <mergeCell ref="BH66:BK66"/>
    <mergeCell ref="BL66:BO66"/>
    <mergeCell ref="BP66:BS66"/>
    <mergeCell ref="BT66:BV66"/>
    <mergeCell ref="AZ66:BC66"/>
    <mergeCell ref="D66:E66"/>
    <mergeCell ref="F66:G66"/>
    <mergeCell ref="AI66:AR66"/>
    <mergeCell ref="AS66:AU66"/>
    <mergeCell ref="AV66:AY66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AZ59:BC59"/>
    <mergeCell ref="BD59:BG59"/>
    <mergeCell ref="BH59:BK59"/>
    <mergeCell ref="BL59:BO59"/>
    <mergeCell ref="BP59:BS59"/>
    <mergeCell ref="BT59:BV59"/>
    <mergeCell ref="BD31:BG31"/>
    <mergeCell ref="BH31:BK31"/>
    <mergeCell ref="BP31:BS31"/>
    <mergeCell ref="BT31:BV31"/>
    <mergeCell ref="AZ31:BC31"/>
    <mergeCell ref="BP57:BS57"/>
    <mergeCell ref="AZ55:BC55"/>
    <mergeCell ref="BD55:BG55"/>
    <mergeCell ref="BH55:BK55"/>
    <mergeCell ref="BL55:BO55"/>
    <mergeCell ref="BP55:BS55"/>
    <mergeCell ref="BT55:BV55"/>
    <mergeCell ref="AZ56:BC56"/>
    <mergeCell ref="BD56:BG56"/>
    <mergeCell ref="BH56:BK56"/>
    <mergeCell ref="BL56:BO56"/>
    <mergeCell ref="BP56:BS56"/>
    <mergeCell ref="BT56:BV56"/>
    <mergeCell ref="D59:E59"/>
    <mergeCell ref="F59:G59"/>
    <mergeCell ref="AI59:AR59"/>
    <mergeCell ref="AS59:AU59"/>
    <mergeCell ref="AV59:AY59"/>
    <mergeCell ref="D31:E31"/>
    <mergeCell ref="F31:G31"/>
    <mergeCell ref="AI31:AR31"/>
    <mergeCell ref="AS31:AU31"/>
    <mergeCell ref="AV31:AY31"/>
    <mergeCell ref="D55:E55"/>
    <mergeCell ref="F55:G55"/>
    <mergeCell ref="AI55:AR55"/>
    <mergeCell ref="AS55:AU55"/>
    <mergeCell ref="AV55:AY55"/>
    <mergeCell ref="D56:E56"/>
    <mergeCell ref="F56:G56"/>
    <mergeCell ref="AI56:AR56"/>
    <mergeCell ref="AS56:AU56"/>
    <mergeCell ref="AV56:AY56"/>
    <mergeCell ref="AZ30:BC30"/>
    <mergeCell ref="BD30:BG30"/>
    <mergeCell ref="BH30:BK30"/>
    <mergeCell ref="BP30:BS30"/>
    <mergeCell ref="BT30:BV30"/>
    <mergeCell ref="BD29:BG29"/>
    <mergeCell ref="BH29:BK29"/>
    <mergeCell ref="BL29:BO29"/>
    <mergeCell ref="BP29:BS29"/>
    <mergeCell ref="BT29:BV29"/>
    <mergeCell ref="AZ29:BC29"/>
    <mergeCell ref="D30:E30"/>
    <mergeCell ref="F30:G30"/>
    <mergeCell ref="AI30:AR30"/>
    <mergeCell ref="AS30:AU30"/>
    <mergeCell ref="AV30:AY30"/>
    <mergeCell ref="D29:E29"/>
    <mergeCell ref="F29:G29"/>
    <mergeCell ref="AI29:AR29"/>
    <mergeCell ref="AS29:AU29"/>
    <mergeCell ref="AV29:AY29"/>
    <mergeCell ref="AZ28:BC28"/>
    <mergeCell ref="BD28:BG28"/>
    <mergeCell ref="BH28:BK28"/>
    <mergeCell ref="BL28:BO28"/>
    <mergeCell ref="BP28:BS28"/>
    <mergeCell ref="BT28:BV28"/>
    <mergeCell ref="BD27:BG27"/>
    <mergeCell ref="BH27:BK27"/>
    <mergeCell ref="BL27:BO27"/>
    <mergeCell ref="BP27:BS27"/>
    <mergeCell ref="BT27:BV27"/>
    <mergeCell ref="AZ27:BC27"/>
    <mergeCell ref="D28:E28"/>
    <mergeCell ref="F28:G28"/>
    <mergeCell ref="AI28:AR28"/>
    <mergeCell ref="AS28:AU28"/>
    <mergeCell ref="AV28:AY28"/>
    <mergeCell ref="D27:E27"/>
    <mergeCell ref="F27:G27"/>
    <mergeCell ref="AI27:AR27"/>
    <mergeCell ref="AS27:AU27"/>
    <mergeCell ref="AV27:AY27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2:BS52"/>
    <mergeCell ref="BT52:BV52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3:BS53"/>
    <mergeCell ref="BT53:BV53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4:BS54"/>
    <mergeCell ref="BT54:BV54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44:BS44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BP40:BS40"/>
    <mergeCell ref="BT40:BV40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2:BS42"/>
    <mergeCell ref="BT42:BV42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3:BS43"/>
    <mergeCell ref="BT43:BV43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32:BS32"/>
    <mergeCell ref="BT32:BV32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</mergeCells>
  <phoneticPr fontId="1"/>
  <pageMargins left="0.70866141732283472" right="0.70866141732283472" top="0.74803149606299213" bottom="0.74803149606299213" header="0.31496062992125984" footer="0.31496062992125984"/>
  <pageSetup paperSize="9" scale="51" orientation="landscape" r:id="rId1"/>
  <headerFooter>
    <oddFooter>&amp;CTOYOTA MOTOR CORPORATION&amp;RVer 1.000J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1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89"/>
      <c r="BE3" s="189"/>
      <c r="BF3" s="189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INITIALIZATION_MASTER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INITIALIZATION_MASTER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1"/>
      <c r="BE12" s="211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525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1"/>
      <c r="BE13" s="211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SUM(BP20:BS23)+SUM(BP31:BS69)</f>
        <v>1268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12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220" t="s">
        <v>229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287" t="s">
        <v>384</v>
      </c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30"/>
      <c r="AI20" s="767" t="s">
        <v>230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994" t="s">
        <v>403</v>
      </c>
      <c r="AT20" s="994"/>
      <c r="AU20" s="994"/>
      <c r="AV20" s="940">
        <f>LEN(L20)+LEN(M20)+LEN(N20)+LEN(O20)+LEN(P20)+LEN(Q20)</f>
        <v>8</v>
      </c>
      <c r="AW20" s="941"/>
      <c r="AX20" s="941"/>
      <c r="AY20" s="942"/>
      <c r="AZ20" s="943">
        <v>1</v>
      </c>
      <c r="BA20" s="944"/>
      <c r="BB20" s="944"/>
      <c r="BC20" s="945"/>
      <c r="BD20" s="940">
        <f>IF(AS20="String", AZ20, IF(AS20="Number",ROUNDUP(AZ20/2,0),0))</f>
        <v>0</v>
      </c>
      <c r="BE20" s="941"/>
      <c r="BF20" s="941"/>
      <c r="BG20" s="942"/>
      <c r="BH20" s="943">
        <f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8</v>
      </c>
      <c r="BQ20" s="941"/>
      <c r="BR20" s="941"/>
      <c r="BS20" s="942"/>
      <c r="BT20" s="1043"/>
      <c r="BU20" s="1044"/>
      <c r="BV20" s="1045"/>
      <c r="BW20" s="120"/>
      <c r="BX20" s="121"/>
    </row>
    <row r="21" spans="2:76">
      <c r="B21" s="116"/>
      <c r="C21" s="127">
        <v>2</v>
      </c>
      <c r="D21" s="1038"/>
      <c r="E21" s="1039"/>
      <c r="F21" s="1038"/>
      <c r="G21" s="1039"/>
      <c r="H21" s="118"/>
      <c r="I21" s="118"/>
      <c r="J21" s="119"/>
      <c r="K21" s="119"/>
      <c r="L21" s="167" t="s">
        <v>47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8"/>
      <c r="AI21" s="749"/>
      <c r="AJ21" s="750"/>
      <c r="AK21" s="750"/>
      <c r="AL21" s="750"/>
      <c r="AM21" s="750"/>
      <c r="AN21" s="750"/>
      <c r="AO21" s="750"/>
      <c r="AP21" s="750"/>
      <c r="AQ21" s="750"/>
      <c r="AR21" s="751"/>
      <c r="AS21" s="1040" t="s">
        <v>27</v>
      </c>
      <c r="AT21" s="1040"/>
      <c r="AU21" s="1040"/>
      <c r="AV21" s="940">
        <f t="shared" ref="AV21:AV48" si="0">LEN(L21)+LEN(M21)+LEN(N21)+LEN(O21)+LEN(P21)+LEN(Q21)</f>
        <v>15</v>
      </c>
      <c r="AW21" s="941"/>
      <c r="AX21" s="941"/>
      <c r="AY21" s="942"/>
      <c r="AZ21" s="940"/>
      <c r="BA21" s="941"/>
      <c r="BB21" s="941"/>
      <c r="BC21" s="942"/>
      <c r="BD21" s="940">
        <f t="shared" ref="BD21" si="1">IF(AS21="String", AZ21, IF(AS21="Number",ROUNDUP(AZ21/2,0),0))</f>
        <v>0</v>
      </c>
      <c r="BE21" s="941"/>
      <c r="BF21" s="941"/>
      <c r="BG21" s="942"/>
      <c r="BH21" s="943">
        <f t="shared" ref="BH21" si="2">IF(AS21="Number",1,IF(AS21="List",3,IF(AS21="Map", 3, IF(AS21="Boolean",1,0))))</f>
        <v>3</v>
      </c>
      <c r="BI21" s="944"/>
      <c r="BJ21" s="944"/>
      <c r="BK21" s="945"/>
      <c r="BL21" s="943"/>
      <c r="BM21" s="944"/>
      <c r="BN21" s="944"/>
      <c r="BO21" s="945"/>
      <c r="BP21" s="940">
        <f>AV21+BD21+BH21</f>
        <v>18</v>
      </c>
      <c r="BQ21" s="941"/>
      <c r="BR21" s="941"/>
      <c r="BS21" s="942"/>
      <c r="BT21" s="1046"/>
      <c r="BU21" s="1047"/>
      <c r="BV21" s="1048"/>
      <c r="BW21" s="120"/>
      <c r="BX21" s="121"/>
    </row>
    <row r="22" spans="2:76" ht="51" customHeight="1">
      <c r="B22" s="116"/>
      <c r="C22" s="127">
        <v>3</v>
      </c>
      <c r="D22" s="1038"/>
      <c r="E22" s="1039"/>
      <c r="F22" s="1038"/>
      <c r="G22" s="1039"/>
      <c r="H22" s="127"/>
      <c r="I22" s="127"/>
      <c r="J22" s="128"/>
      <c r="K22" s="128"/>
      <c r="L22" s="309"/>
      <c r="M22" s="167" t="s">
        <v>472</v>
      </c>
      <c r="N22" s="167"/>
      <c r="O22" s="167"/>
      <c r="P22" s="167"/>
      <c r="Q22" s="167"/>
      <c r="R22" s="167"/>
      <c r="S22" s="167"/>
      <c r="T22" s="167"/>
      <c r="U22" s="167"/>
      <c r="V22" s="168"/>
      <c r="W22" s="166" t="s">
        <v>130</v>
      </c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6"/>
      <c r="AI22" s="749" t="s">
        <v>137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1040" t="s">
        <v>42</v>
      </c>
      <c r="AT22" s="1040"/>
      <c r="AU22" s="1040"/>
      <c r="AV22" s="940">
        <f t="shared" si="0"/>
        <v>18</v>
      </c>
      <c r="AW22" s="941"/>
      <c r="AX22" s="941"/>
      <c r="AY22" s="942"/>
      <c r="AZ22" s="943">
        <v>3</v>
      </c>
      <c r="BA22" s="944"/>
      <c r="BB22" s="944"/>
      <c r="BC22" s="945"/>
      <c r="BD22" s="940">
        <f t="shared" ref="BD22:BD42" si="3">IF(AS22="String", AZ22, IF(AS22="Number",ROUNDUP(AZ22/2,0),0))</f>
        <v>2</v>
      </c>
      <c r="BE22" s="941"/>
      <c r="BF22" s="941"/>
      <c r="BG22" s="942"/>
      <c r="BH22" s="943">
        <f t="shared" ref="BH22:BH42" si="4">IF(AS22="Number",1,IF(AS22="List",3,IF(AS22="Map", 3, IF(AS22="Boolean",1,0))))</f>
        <v>1</v>
      </c>
      <c r="BI22" s="944"/>
      <c r="BJ22" s="944"/>
      <c r="BK22" s="945"/>
      <c r="BL22" s="943"/>
      <c r="BM22" s="944"/>
      <c r="BN22" s="944"/>
      <c r="BO22" s="945"/>
      <c r="BP22" s="940">
        <f>AV22+BD22+BH22</f>
        <v>21</v>
      </c>
      <c r="BQ22" s="941"/>
      <c r="BR22" s="941"/>
      <c r="BS22" s="942"/>
      <c r="BT22" s="1043"/>
      <c r="BU22" s="1044"/>
      <c r="BV22" s="1045"/>
      <c r="BW22" s="120"/>
      <c r="BX22" s="121"/>
    </row>
    <row r="23" spans="2:76" ht="12" customHeight="1">
      <c r="B23" s="116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309"/>
      <c r="M23" s="167" t="s">
        <v>144</v>
      </c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143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787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1040" t="s">
        <v>61</v>
      </c>
      <c r="AT23" s="1040"/>
      <c r="AU23" s="1040"/>
      <c r="AV23" s="940">
        <f t="shared" si="0"/>
        <v>25</v>
      </c>
      <c r="AW23" s="941"/>
      <c r="AX23" s="941"/>
      <c r="AY23" s="942"/>
      <c r="AZ23" s="943">
        <v>0</v>
      </c>
      <c r="BA23" s="944"/>
      <c r="BB23" s="944"/>
      <c r="BC23" s="945"/>
      <c r="BD23" s="940">
        <f t="shared" si="3"/>
        <v>0</v>
      </c>
      <c r="BE23" s="941"/>
      <c r="BF23" s="941"/>
      <c r="BG23" s="942"/>
      <c r="BH23" s="943">
        <f t="shared" si="4"/>
        <v>3</v>
      </c>
      <c r="BI23" s="944"/>
      <c r="BJ23" s="944"/>
      <c r="BK23" s="945"/>
      <c r="BL23" s="943">
        <v>3</v>
      </c>
      <c r="BM23" s="944"/>
      <c r="BN23" s="944"/>
      <c r="BO23" s="945"/>
      <c r="BP23" s="940">
        <f>SUM(BP24:BS30)*BL23+SUM(AV23:BK23)</f>
        <v>400</v>
      </c>
      <c r="BQ23" s="941"/>
      <c r="BR23" s="941"/>
      <c r="BS23" s="942"/>
      <c r="BT23" s="1043"/>
      <c r="BU23" s="1044"/>
      <c r="BV23" s="1045"/>
      <c r="BW23" s="120"/>
      <c r="BX23" s="121"/>
    </row>
    <row r="24" spans="2:76" ht="67.5" customHeight="1">
      <c r="B24" s="116"/>
      <c r="C24" s="127">
        <v>5</v>
      </c>
      <c r="D24" s="1038"/>
      <c r="E24" s="1039"/>
      <c r="F24" s="1038"/>
      <c r="G24" s="1039"/>
      <c r="H24" s="127"/>
      <c r="I24" s="127"/>
      <c r="J24" s="128"/>
      <c r="K24" s="128"/>
      <c r="L24" s="309"/>
      <c r="M24" s="167"/>
      <c r="N24" s="167" t="s">
        <v>147</v>
      </c>
      <c r="O24" s="167"/>
      <c r="P24" s="167"/>
      <c r="Q24" s="167"/>
      <c r="R24" s="167"/>
      <c r="S24" s="167"/>
      <c r="T24" s="167"/>
      <c r="U24" s="167"/>
      <c r="V24" s="168"/>
      <c r="W24" s="166" t="s">
        <v>154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/>
      <c r="AJ24" s="750"/>
      <c r="AK24" s="750"/>
      <c r="AL24" s="750"/>
      <c r="AM24" s="750"/>
      <c r="AN24" s="750"/>
      <c r="AO24" s="750"/>
      <c r="AP24" s="750"/>
      <c r="AQ24" s="750"/>
      <c r="AR24" s="751"/>
      <c r="AS24" s="1040" t="s">
        <v>27</v>
      </c>
      <c r="AT24" s="1040"/>
      <c r="AU24" s="1040"/>
      <c r="AV24" s="940">
        <f t="shared" si="0"/>
        <v>26</v>
      </c>
      <c r="AW24" s="941"/>
      <c r="AX24" s="941"/>
      <c r="AY24" s="942"/>
      <c r="AZ24" s="759">
        <v>0</v>
      </c>
      <c r="BA24" s="760"/>
      <c r="BB24" s="1041"/>
      <c r="BC24" s="1042"/>
      <c r="BD24" s="940">
        <f t="shared" si="3"/>
        <v>0</v>
      </c>
      <c r="BE24" s="941"/>
      <c r="BF24" s="941"/>
      <c r="BG24" s="942"/>
      <c r="BH24" s="943">
        <f t="shared" si="4"/>
        <v>3</v>
      </c>
      <c r="BI24" s="944"/>
      <c r="BJ24" s="944"/>
      <c r="BK24" s="945"/>
      <c r="BL24" s="943"/>
      <c r="BM24" s="944"/>
      <c r="BN24" s="944"/>
      <c r="BO24" s="945"/>
      <c r="BP24" s="940">
        <f>SUM(AV24:BK24)</f>
        <v>29</v>
      </c>
      <c r="BQ24" s="941"/>
      <c r="BR24" s="941"/>
      <c r="BS24" s="942"/>
      <c r="BT24" s="1043"/>
      <c r="BU24" s="1044"/>
      <c r="BV24" s="1045"/>
      <c r="BW24" s="120"/>
      <c r="BX24" s="121"/>
    </row>
    <row r="25" spans="2:76" ht="33.75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 t="s">
        <v>646</v>
      </c>
      <c r="P25" s="167"/>
      <c r="Q25" s="167"/>
      <c r="R25" s="167"/>
      <c r="S25" s="167"/>
      <c r="T25" s="167"/>
      <c r="U25" s="167"/>
      <c r="V25" s="168"/>
      <c r="W25" s="166" t="s">
        <v>647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647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994" t="s">
        <v>42</v>
      </c>
      <c r="AT25" s="994"/>
      <c r="AU25" s="994"/>
      <c r="AV25" s="940">
        <f t="shared" si="0"/>
        <v>19</v>
      </c>
      <c r="AW25" s="941"/>
      <c r="AX25" s="941"/>
      <c r="AY25" s="942"/>
      <c r="AZ25" s="988">
        <v>10</v>
      </c>
      <c r="BA25" s="989"/>
      <c r="BB25" s="989"/>
      <c r="BC25" s="990"/>
      <c r="BD25" s="940">
        <f t="shared" si="3"/>
        <v>5</v>
      </c>
      <c r="BE25" s="941"/>
      <c r="BF25" s="941"/>
      <c r="BG25" s="942"/>
      <c r="BH25" s="943">
        <f t="shared" si="4"/>
        <v>1</v>
      </c>
      <c r="BI25" s="944"/>
      <c r="BJ25" s="944"/>
      <c r="BK25" s="945"/>
      <c r="BL25" s="943"/>
      <c r="BM25" s="944"/>
      <c r="BN25" s="944"/>
      <c r="BO25" s="945"/>
      <c r="BP25" s="940">
        <f t="shared" ref="BP25" si="5">AV25+BD25+BH25</f>
        <v>25</v>
      </c>
      <c r="BQ25" s="941"/>
      <c r="BR25" s="941"/>
      <c r="BS25" s="942"/>
      <c r="BT25" s="1043"/>
      <c r="BU25" s="1044"/>
      <c r="BV25" s="1045"/>
      <c r="BW25" s="120"/>
      <c r="BX25" s="121"/>
    </row>
    <row r="26" spans="2:76" ht="42" customHeight="1">
      <c r="B26" s="116"/>
      <c r="C26" s="127">
        <v>7</v>
      </c>
      <c r="D26" s="1038"/>
      <c r="E26" s="1039"/>
      <c r="F26" s="1038"/>
      <c r="G26" s="1039"/>
      <c r="H26" s="118"/>
      <c r="I26" s="118"/>
      <c r="J26" s="119"/>
      <c r="K26" s="119"/>
      <c r="L26" s="309"/>
      <c r="M26" s="167"/>
      <c r="N26" s="167"/>
      <c r="O26" s="167" t="s">
        <v>233</v>
      </c>
      <c r="P26" s="167"/>
      <c r="Q26" s="167"/>
      <c r="R26" s="167"/>
      <c r="S26" s="167"/>
      <c r="T26" s="167"/>
      <c r="U26" s="167"/>
      <c r="V26" s="168"/>
      <c r="W26" s="166" t="s">
        <v>160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788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994" t="s">
        <v>42</v>
      </c>
      <c r="AT26" s="994"/>
      <c r="AU26" s="994"/>
      <c r="AV26" s="940">
        <f t="shared" si="0"/>
        <v>9</v>
      </c>
      <c r="AW26" s="941"/>
      <c r="AX26" s="941"/>
      <c r="AY26" s="942"/>
      <c r="AZ26" s="988">
        <v>10</v>
      </c>
      <c r="BA26" s="989"/>
      <c r="BB26" s="989"/>
      <c r="BC26" s="990"/>
      <c r="BD26" s="940">
        <f t="shared" si="3"/>
        <v>5</v>
      </c>
      <c r="BE26" s="941"/>
      <c r="BF26" s="941"/>
      <c r="BG26" s="942"/>
      <c r="BH26" s="943">
        <f t="shared" si="4"/>
        <v>1</v>
      </c>
      <c r="BI26" s="944"/>
      <c r="BJ26" s="944"/>
      <c r="BK26" s="945"/>
      <c r="BL26" s="943"/>
      <c r="BM26" s="944"/>
      <c r="BN26" s="944"/>
      <c r="BO26" s="945"/>
      <c r="BP26" s="940">
        <f t="shared" ref="BP26:BP42" si="6">AV26+BD26+BH26</f>
        <v>15</v>
      </c>
      <c r="BQ26" s="941"/>
      <c r="BR26" s="941"/>
      <c r="BS26" s="942"/>
      <c r="BT26" s="1043"/>
      <c r="BU26" s="1044"/>
      <c r="BV26" s="1045"/>
      <c r="BW26" s="120"/>
      <c r="BX26" s="121"/>
    </row>
    <row r="27" spans="2:76" ht="42" customHeight="1">
      <c r="B27" s="116"/>
      <c r="C27" s="127">
        <v>8</v>
      </c>
      <c r="D27" s="1038"/>
      <c r="E27" s="1039"/>
      <c r="F27" s="1038"/>
      <c r="G27" s="1039"/>
      <c r="H27" s="118"/>
      <c r="I27" s="118"/>
      <c r="J27" s="119"/>
      <c r="K27" s="119"/>
      <c r="L27" s="309"/>
      <c r="M27" s="167"/>
      <c r="N27" s="167"/>
      <c r="O27" s="167" t="s">
        <v>235</v>
      </c>
      <c r="P27" s="167"/>
      <c r="Q27" s="167"/>
      <c r="R27" s="167"/>
      <c r="S27" s="167"/>
      <c r="T27" s="167"/>
      <c r="U27" s="167"/>
      <c r="V27" s="168"/>
      <c r="W27" s="166" t="s">
        <v>132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749" t="s">
        <v>640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994" t="s">
        <v>42</v>
      </c>
      <c r="AT27" s="994"/>
      <c r="AU27" s="994"/>
      <c r="AV27" s="940">
        <f t="shared" si="0"/>
        <v>13</v>
      </c>
      <c r="AW27" s="941"/>
      <c r="AX27" s="941"/>
      <c r="AY27" s="942"/>
      <c r="AZ27" s="988">
        <v>1</v>
      </c>
      <c r="BA27" s="989"/>
      <c r="BB27" s="989"/>
      <c r="BC27" s="990"/>
      <c r="BD27" s="940">
        <f t="shared" si="3"/>
        <v>1</v>
      </c>
      <c r="BE27" s="941"/>
      <c r="BF27" s="941"/>
      <c r="BG27" s="942"/>
      <c r="BH27" s="943">
        <f t="shared" si="4"/>
        <v>1</v>
      </c>
      <c r="BI27" s="944"/>
      <c r="BJ27" s="944"/>
      <c r="BK27" s="945"/>
      <c r="BL27" s="943"/>
      <c r="BM27" s="944"/>
      <c r="BN27" s="944"/>
      <c r="BO27" s="945"/>
      <c r="BP27" s="940">
        <f t="shared" si="6"/>
        <v>15</v>
      </c>
      <c r="BQ27" s="941"/>
      <c r="BR27" s="941"/>
      <c r="BS27" s="942"/>
      <c r="BT27" s="812"/>
      <c r="BU27" s="813"/>
      <c r="BV27" s="814"/>
      <c r="BW27" s="120"/>
      <c r="BX27" s="121"/>
    </row>
    <row r="28" spans="2:76" ht="42" customHeight="1">
      <c r="B28" s="116"/>
      <c r="C28" s="127">
        <v>9</v>
      </c>
      <c r="D28" s="1038"/>
      <c r="E28" s="1039"/>
      <c r="F28" s="1038"/>
      <c r="G28" s="1039"/>
      <c r="H28" s="118"/>
      <c r="I28" s="118"/>
      <c r="J28" s="119"/>
      <c r="K28" s="119"/>
      <c r="L28" s="309"/>
      <c r="M28" s="125"/>
      <c r="N28" s="125"/>
      <c r="O28" s="167" t="s">
        <v>237</v>
      </c>
      <c r="P28" s="125"/>
      <c r="Q28" s="125"/>
      <c r="R28" s="125"/>
      <c r="S28" s="125"/>
      <c r="T28" s="125"/>
      <c r="U28" s="125"/>
      <c r="V28" s="126"/>
      <c r="W28" s="166" t="s">
        <v>161</v>
      </c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6"/>
      <c r="AI28" s="749" t="s">
        <v>651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994" t="s">
        <v>42</v>
      </c>
      <c r="AT28" s="994"/>
      <c r="AU28" s="994"/>
      <c r="AV28" s="940">
        <f t="shared" si="0"/>
        <v>9</v>
      </c>
      <c r="AW28" s="941"/>
      <c r="AX28" s="941"/>
      <c r="AY28" s="942"/>
      <c r="AZ28" s="988">
        <v>10</v>
      </c>
      <c r="BA28" s="989"/>
      <c r="BB28" s="989"/>
      <c r="BC28" s="990"/>
      <c r="BD28" s="940">
        <f t="shared" si="3"/>
        <v>5</v>
      </c>
      <c r="BE28" s="941"/>
      <c r="BF28" s="941"/>
      <c r="BG28" s="942"/>
      <c r="BH28" s="943">
        <f t="shared" si="4"/>
        <v>1</v>
      </c>
      <c r="BI28" s="944"/>
      <c r="BJ28" s="944"/>
      <c r="BK28" s="945"/>
      <c r="BL28" s="943"/>
      <c r="BM28" s="944"/>
      <c r="BN28" s="944"/>
      <c r="BO28" s="945"/>
      <c r="BP28" s="940">
        <f t="shared" si="6"/>
        <v>15</v>
      </c>
      <c r="BQ28" s="941"/>
      <c r="BR28" s="941"/>
      <c r="BS28" s="942"/>
      <c r="BT28" s="812"/>
      <c r="BU28" s="813"/>
      <c r="BV28" s="814"/>
      <c r="BW28" s="120"/>
      <c r="BX28" s="121"/>
    </row>
    <row r="29" spans="2:76" ht="42" customHeight="1">
      <c r="B29" s="116"/>
      <c r="C29" s="127">
        <v>10</v>
      </c>
      <c r="D29" s="1038"/>
      <c r="E29" s="1039"/>
      <c r="F29" s="1038"/>
      <c r="G29" s="1039"/>
      <c r="H29" s="118"/>
      <c r="I29" s="118"/>
      <c r="J29" s="119"/>
      <c r="K29" s="119"/>
      <c r="L29" s="309"/>
      <c r="M29" s="167"/>
      <c r="N29" s="167"/>
      <c r="O29" s="167" t="s">
        <v>239</v>
      </c>
      <c r="P29" s="167"/>
      <c r="Q29" s="167"/>
      <c r="R29" s="167"/>
      <c r="S29" s="167"/>
      <c r="T29" s="167"/>
      <c r="U29" s="167"/>
      <c r="V29" s="168"/>
      <c r="W29" s="166" t="s">
        <v>128</v>
      </c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6"/>
      <c r="AI29" s="749" t="s">
        <v>642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994" t="s">
        <v>42</v>
      </c>
      <c r="AT29" s="994"/>
      <c r="AU29" s="994"/>
      <c r="AV29" s="940">
        <f t="shared" si="0"/>
        <v>13</v>
      </c>
      <c r="AW29" s="941"/>
      <c r="AX29" s="941"/>
      <c r="AY29" s="942"/>
      <c r="AZ29" s="940">
        <v>1</v>
      </c>
      <c r="BA29" s="941"/>
      <c r="BB29" s="941"/>
      <c r="BC29" s="942"/>
      <c r="BD29" s="940">
        <f t="shared" si="3"/>
        <v>1</v>
      </c>
      <c r="BE29" s="941"/>
      <c r="BF29" s="941"/>
      <c r="BG29" s="942"/>
      <c r="BH29" s="943">
        <f t="shared" si="4"/>
        <v>1</v>
      </c>
      <c r="BI29" s="944"/>
      <c r="BJ29" s="944"/>
      <c r="BK29" s="945"/>
      <c r="BL29" s="175"/>
      <c r="BM29" s="176"/>
      <c r="BN29" s="176"/>
      <c r="BO29" s="177"/>
      <c r="BP29" s="940">
        <f t="shared" si="6"/>
        <v>15</v>
      </c>
      <c r="BQ29" s="941"/>
      <c r="BR29" s="941"/>
      <c r="BS29" s="942"/>
      <c r="BT29" s="812"/>
      <c r="BU29" s="813"/>
      <c r="BV29" s="814"/>
      <c r="BW29" s="120"/>
      <c r="BX29" s="121"/>
    </row>
    <row r="30" spans="2:76" ht="42" customHeight="1">
      <c r="B30" s="116"/>
      <c r="C30" s="127">
        <v>11</v>
      </c>
      <c r="D30" s="1038"/>
      <c r="E30" s="1039"/>
      <c r="F30" s="1038"/>
      <c r="G30" s="1039"/>
      <c r="H30" s="118"/>
      <c r="I30" s="118"/>
      <c r="J30" s="119"/>
      <c r="K30" s="119"/>
      <c r="L30" s="309"/>
      <c r="M30" s="167"/>
      <c r="N30" s="167"/>
      <c r="O30" s="167" t="s">
        <v>145</v>
      </c>
      <c r="P30" s="167"/>
      <c r="Q30" s="167"/>
      <c r="R30" s="167"/>
      <c r="S30" s="167"/>
      <c r="T30" s="167"/>
      <c r="U30" s="167"/>
      <c r="V30" s="168"/>
      <c r="W30" s="166" t="s">
        <v>134</v>
      </c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999" t="s">
        <v>789</v>
      </c>
      <c r="AJ30" s="1000"/>
      <c r="AK30" s="1000"/>
      <c r="AL30" s="1000"/>
      <c r="AM30" s="1000"/>
      <c r="AN30" s="1000"/>
      <c r="AO30" s="1000"/>
      <c r="AP30" s="1000"/>
      <c r="AQ30" s="1000"/>
      <c r="AR30" s="1001"/>
      <c r="AS30" s="994" t="s">
        <v>42</v>
      </c>
      <c r="AT30" s="994"/>
      <c r="AU30" s="994"/>
      <c r="AV30" s="940">
        <f t="shared" si="0"/>
        <v>6</v>
      </c>
      <c r="AW30" s="941"/>
      <c r="AX30" s="941"/>
      <c r="AY30" s="942"/>
      <c r="AZ30" s="940">
        <v>6</v>
      </c>
      <c r="BA30" s="941"/>
      <c r="BB30" s="941"/>
      <c r="BC30" s="942"/>
      <c r="BD30" s="940">
        <f t="shared" si="3"/>
        <v>3</v>
      </c>
      <c r="BE30" s="941"/>
      <c r="BF30" s="941"/>
      <c r="BG30" s="942"/>
      <c r="BH30" s="943">
        <f t="shared" si="4"/>
        <v>1</v>
      </c>
      <c r="BI30" s="944"/>
      <c r="BJ30" s="944"/>
      <c r="BK30" s="945"/>
      <c r="BL30" s="160"/>
      <c r="BM30" s="161"/>
      <c r="BN30" s="161"/>
      <c r="BO30" s="162"/>
      <c r="BP30" s="940">
        <f t="shared" si="6"/>
        <v>10</v>
      </c>
      <c r="BQ30" s="941"/>
      <c r="BR30" s="941"/>
      <c r="BS30" s="942"/>
      <c r="BT30" s="1046"/>
      <c r="BU30" s="1047"/>
      <c r="BV30" s="1048"/>
      <c r="BW30" s="120"/>
      <c r="BX30" s="121"/>
    </row>
    <row r="31" spans="2:76" ht="35.25" customHeight="1">
      <c r="B31" s="116"/>
      <c r="C31" s="127">
        <v>12</v>
      </c>
      <c r="D31" s="1038"/>
      <c r="E31" s="1039"/>
      <c r="F31" s="1038"/>
      <c r="G31" s="1039"/>
      <c r="H31" s="118"/>
      <c r="I31" s="118"/>
      <c r="J31" s="119"/>
      <c r="K31" s="119"/>
      <c r="L31" s="309"/>
      <c r="M31" s="167" t="s">
        <v>477</v>
      </c>
      <c r="N31" s="167"/>
      <c r="O31" s="167"/>
      <c r="P31" s="167"/>
      <c r="Q31" s="167"/>
      <c r="R31" s="167"/>
      <c r="S31" s="167"/>
      <c r="T31" s="167"/>
      <c r="U31" s="167"/>
      <c r="V31" s="168"/>
      <c r="W31" s="166" t="s">
        <v>478</v>
      </c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6"/>
      <c r="AI31" s="749" t="s">
        <v>137</v>
      </c>
      <c r="AJ31" s="750"/>
      <c r="AK31" s="750"/>
      <c r="AL31" s="750"/>
      <c r="AM31" s="750"/>
      <c r="AN31" s="750"/>
      <c r="AO31" s="750"/>
      <c r="AP31" s="750"/>
      <c r="AQ31" s="750"/>
      <c r="AR31" s="751"/>
      <c r="AS31" s="1040" t="s">
        <v>42</v>
      </c>
      <c r="AT31" s="1040"/>
      <c r="AU31" s="1040"/>
      <c r="AV31" s="940">
        <f t="shared" si="0"/>
        <v>14</v>
      </c>
      <c r="AW31" s="941"/>
      <c r="AX31" s="941"/>
      <c r="AY31" s="942"/>
      <c r="AZ31" s="943">
        <v>3</v>
      </c>
      <c r="BA31" s="944"/>
      <c r="BB31" s="944"/>
      <c r="BC31" s="945"/>
      <c r="BD31" s="940">
        <f t="shared" si="3"/>
        <v>2</v>
      </c>
      <c r="BE31" s="941"/>
      <c r="BF31" s="941"/>
      <c r="BG31" s="942"/>
      <c r="BH31" s="943">
        <f t="shared" si="4"/>
        <v>1</v>
      </c>
      <c r="BI31" s="944"/>
      <c r="BJ31" s="944"/>
      <c r="BK31" s="945"/>
      <c r="BL31" s="943"/>
      <c r="BM31" s="944"/>
      <c r="BN31" s="944"/>
      <c r="BO31" s="945"/>
      <c r="BP31" s="940">
        <f>AV31+BD31+BH31</f>
        <v>17</v>
      </c>
      <c r="BQ31" s="941"/>
      <c r="BR31" s="941"/>
      <c r="BS31" s="942"/>
      <c r="BT31" s="1046"/>
      <c r="BU31" s="1047"/>
      <c r="BV31" s="1048"/>
      <c r="BW31" s="120"/>
      <c r="BX31" s="121"/>
    </row>
    <row r="32" spans="2:76">
      <c r="B32" s="116"/>
      <c r="C32" s="127">
        <v>13</v>
      </c>
      <c r="D32" s="1038"/>
      <c r="E32" s="1039"/>
      <c r="F32" s="1038"/>
      <c r="G32" s="1039"/>
      <c r="H32" s="118"/>
      <c r="I32" s="118"/>
      <c r="J32" s="119"/>
      <c r="K32" s="119"/>
      <c r="L32" s="309"/>
      <c r="M32" s="167" t="s">
        <v>148</v>
      </c>
      <c r="N32" s="167"/>
      <c r="O32" s="167"/>
      <c r="P32" s="167"/>
      <c r="Q32" s="167"/>
      <c r="R32" s="167"/>
      <c r="S32" s="167"/>
      <c r="T32" s="167"/>
      <c r="U32" s="167"/>
      <c r="V32" s="168"/>
      <c r="W32" s="166" t="s">
        <v>148</v>
      </c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767"/>
      <c r="AJ32" s="768"/>
      <c r="AK32" s="768"/>
      <c r="AL32" s="768"/>
      <c r="AM32" s="768"/>
      <c r="AN32" s="768"/>
      <c r="AO32" s="768"/>
      <c r="AP32" s="768"/>
      <c r="AQ32" s="768"/>
      <c r="AR32" s="769"/>
      <c r="AS32" s="1051" t="s">
        <v>27</v>
      </c>
      <c r="AT32" s="1051"/>
      <c r="AU32" s="1051"/>
      <c r="AV32" s="940">
        <f t="shared" si="0"/>
        <v>3</v>
      </c>
      <c r="AW32" s="941"/>
      <c r="AX32" s="941"/>
      <c r="AY32" s="942"/>
      <c r="AZ32" s="943">
        <v>0</v>
      </c>
      <c r="BA32" s="944"/>
      <c r="BB32" s="944"/>
      <c r="BC32" s="945"/>
      <c r="BD32" s="940">
        <f t="shared" si="3"/>
        <v>0</v>
      </c>
      <c r="BE32" s="941"/>
      <c r="BF32" s="941"/>
      <c r="BG32" s="942"/>
      <c r="BH32" s="943">
        <f t="shared" si="4"/>
        <v>3</v>
      </c>
      <c r="BI32" s="944"/>
      <c r="BJ32" s="944"/>
      <c r="BK32" s="945"/>
      <c r="BL32" s="940"/>
      <c r="BM32" s="941"/>
      <c r="BN32" s="941"/>
      <c r="BO32" s="942"/>
      <c r="BP32" s="940">
        <f t="shared" si="6"/>
        <v>6</v>
      </c>
      <c r="BQ32" s="941"/>
      <c r="BR32" s="941"/>
      <c r="BS32" s="942"/>
      <c r="BT32" s="1046"/>
      <c r="BU32" s="1047"/>
      <c r="BV32" s="1048"/>
      <c r="BW32" s="120"/>
      <c r="BX32" s="121"/>
    </row>
    <row r="33" spans="2:76" ht="59.25" customHeight="1">
      <c r="B33" s="116"/>
      <c r="C33" s="127">
        <v>14</v>
      </c>
      <c r="D33" s="1038"/>
      <c r="E33" s="1039"/>
      <c r="F33" s="1038"/>
      <c r="G33" s="1039"/>
      <c r="H33" s="118"/>
      <c r="I33" s="118"/>
      <c r="J33" s="119"/>
      <c r="K33" s="119"/>
      <c r="L33" s="309"/>
      <c r="M33" s="167"/>
      <c r="N33" s="167" t="s">
        <v>70</v>
      </c>
      <c r="O33" s="167"/>
      <c r="P33" s="167"/>
      <c r="Q33" s="167"/>
      <c r="R33" s="167"/>
      <c r="S33" s="167"/>
      <c r="T33" s="167"/>
      <c r="U33" s="167"/>
      <c r="V33" s="168"/>
      <c r="W33" s="166" t="s">
        <v>86</v>
      </c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767" t="s">
        <v>790</v>
      </c>
      <c r="AJ33" s="768"/>
      <c r="AK33" s="768"/>
      <c r="AL33" s="768"/>
      <c r="AM33" s="768"/>
      <c r="AN33" s="768"/>
      <c r="AO33" s="768"/>
      <c r="AP33" s="768"/>
      <c r="AQ33" s="768"/>
      <c r="AR33" s="769"/>
      <c r="AS33" s="1051" t="s">
        <v>93</v>
      </c>
      <c r="AT33" s="1051"/>
      <c r="AU33" s="1051"/>
      <c r="AV33" s="940">
        <f t="shared" si="0"/>
        <v>18</v>
      </c>
      <c r="AW33" s="941"/>
      <c r="AX33" s="941"/>
      <c r="AY33" s="942"/>
      <c r="AZ33" s="943">
        <v>3</v>
      </c>
      <c r="BA33" s="944"/>
      <c r="BB33" s="944"/>
      <c r="BC33" s="945"/>
      <c r="BD33" s="940">
        <f t="shared" si="3"/>
        <v>2</v>
      </c>
      <c r="BE33" s="941"/>
      <c r="BF33" s="941"/>
      <c r="BG33" s="942"/>
      <c r="BH33" s="943">
        <f t="shared" si="4"/>
        <v>1</v>
      </c>
      <c r="BI33" s="944"/>
      <c r="BJ33" s="944"/>
      <c r="BK33" s="945"/>
      <c r="BL33" s="940"/>
      <c r="BM33" s="941"/>
      <c r="BN33" s="941"/>
      <c r="BO33" s="942"/>
      <c r="BP33" s="940">
        <f t="shared" si="6"/>
        <v>21</v>
      </c>
      <c r="BQ33" s="941"/>
      <c r="BR33" s="941"/>
      <c r="BS33" s="942"/>
      <c r="BT33" s="1046"/>
      <c r="BU33" s="1047"/>
      <c r="BV33" s="1048"/>
      <c r="BW33" s="120"/>
      <c r="BX33" s="121"/>
    </row>
    <row r="34" spans="2:76" ht="59.25" customHeight="1">
      <c r="B34" s="116"/>
      <c r="C34" s="127">
        <v>15</v>
      </c>
      <c r="D34" s="1038"/>
      <c r="E34" s="1039"/>
      <c r="F34" s="1038"/>
      <c r="G34" s="1039"/>
      <c r="H34" s="118"/>
      <c r="I34" s="118"/>
      <c r="J34" s="119"/>
      <c r="K34" s="119"/>
      <c r="L34" s="309"/>
      <c r="M34" s="167"/>
      <c r="N34" s="167" t="s">
        <v>71</v>
      </c>
      <c r="O34" s="167"/>
      <c r="P34" s="167"/>
      <c r="Q34" s="167"/>
      <c r="R34" s="167"/>
      <c r="S34" s="167"/>
      <c r="T34" s="167"/>
      <c r="U34" s="167"/>
      <c r="V34" s="168"/>
      <c r="W34" s="166" t="s">
        <v>87</v>
      </c>
      <c r="X34" s="222"/>
      <c r="Y34" s="222"/>
      <c r="Z34" s="222"/>
      <c r="AA34" s="222"/>
      <c r="AB34" s="222"/>
      <c r="AC34" s="222"/>
      <c r="AD34" s="222"/>
      <c r="AE34" s="222"/>
      <c r="AF34" s="222"/>
      <c r="AG34" s="222"/>
      <c r="AH34" s="223"/>
      <c r="AI34" s="767" t="s">
        <v>791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1051" t="s">
        <v>93</v>
      </c>
      <c r="AT34" s="1051"/>
      <c r="AU34" s="1051"/>
      <c r="AV34" s="940">
        <f t="shared" si="0"/>
        <v>17</v>
      </c>
      <c r="AW34" s="941"/>
      <c r="AX34" s="941"/>
      <c r="AY34" s="942"/>
      <c r="AZ34" s="988">
        <v>3</v>
      </c>
      <c r="BA34" s="989"/>
      <c r="BB34" s="989"/>
      <c r="BC34" s="990"/>
      <c r="BD34" s="940">
        <f t="shared" si="3"/>
        <v>2</v>
      </c>
      <c r="BE34" s="941"/>
      <c r="BF34" s="941"/>
      <c r="BG34" s="942"/>
      <c r="BH34" s="943">
        <f t="shared" si="4"/>
        <v>1</v>
      </c>
      <c r="BI34" s="944"/>
      <c r="BJ34" s="944"/>
      <c r="BK34" s="945"/>
      <c r="BL34" s="943"/>
      <c r="BM34" s="944"/>
      <c r="BN34" s="944"/>
      <c r="BO34" s="945"/>
      <c r="BP34" s="940">
        <f t="shared" si="6"/>
        <v>20</v>
      </c>
      <c r="BQ34" s="941"/>
      <c r="BR34" s="941"/>
      <c r="BS34" s="942"/>
      <c r="BT34" s="1046"/>
      <c r="BU34" s="1047"/>
      <c r="BV34" s="1048"/>
      <c r="BW34" s="120"/>
      <c r="BX34" s="121"/>
    </row>
    <row r="35" spans="2:76" ht="59.25" customHeight="1">
      <c r="B35" s="116"/>
      <c r="C35" s="127">
        <v>16</v>
      </c>
      <c r="D35" s="1038"/>
      <c r="E35" s="1039"/>
      <c r="F35" s="1038"/>
      <c r="G35" s="1039"/>
      <c r="H35" s="118"/>
      <c r="I35" s="118"/>
      <c r="J35" s="119"/>
      <c r="K35" s="119"/>
      <c r="L35" s="309"/>
      <c r="M35" s="167"/>
      <c r="N35" s="167" t="s">
        <v>72</v>
      </c>
      <c r="O35" s="167"/>
      <c r="P35" s="167"/>
      <c r="Q35" s="167"/>
      <c r="R35" s="167"/>
      <c r="S35" s="167"/>
      <c r="T35" s="167"/>
      <c r="U35" s="167"/>
      <c r="V35" s="168"/>
      <c r="W35" s="166" t="s">
        <v>88</v>
      </c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3"/>
      <c r="AI35" s="767" t="s">
        <v>792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1051" t="s">
        <v>93</v>
      </c>
      <c r="AT35" s="1051"/>
      <c r="AU35" s="1051"/>
      <c r="AV35" s="940">
        <f t="shared" si="0"/>
        <v>20</v>
      </c>
      <c r="AW35" s="941"/>
      <c r="AX35" s="941"/>
      <c r="AY35" s="942"/>
      <c r="AZ35" s="988">
        <v>3</v>
      </c>
      <c r="BA35" s="989"/>
      <c r="BB35" s="989"/>
      <c r="BC35" s="990"/>
      <c r="BD35" s="940">
        <f>IF(AS35="String", AZ35, IF(AS35="Number",ROUNDUP(AZ35/2,0),0))</f>
        <v>2</v>
      </c>
      <c r="BE35" s="941"/>
      <c r="BF35" s="941"/>
      <c r="BG35" s="942"/>
      <c r="BH35" s="943">
        <f>IF(AS35="Number",1,IF(AS35="List",3,IF(AS35="Map", 3, IF(AS35="Boolean",1,0))))</f>
        <v>1</v>
      </c>
      <c r="BI35" s="944"/>
      <c r="BJ35" s="944"/>
      <c r="BK35" s="945"/>
      <c r="BL35" s="943"/>
      <c r="BM35" s="944"/>
      <c r="BN35" s="944"/>
      <c r="BO35" s="945"/>
      <c r="BP35" s="940">
        <f>AV35+BD35+BH35</f>
        <v>23</v>
      </c>
      <c r="BQ35" s="941"/>
      <c r="BR35" s="941"/>
      <c r="BS35" s="942"/>
      <c r="BT35" s="1046"/>
      <c r="BU35" s="1047"/>
      <c r="BV35" s="1048"/>
      <c r="BW35" s="120"/>
      <c r="BX35" s="121"/>
    </row>
    <row r="36" spans="2:76" ht="59.25" customHeight="1">
      <c r="B36" s="116"/>
      <c r="C36" s="127">
        <v>17</v>
      </c>
      <c r="D36" s="1038"/>
      <c r="E36" s="1039"/>
      <c r="F36" s="1038"/>
      <c r="G36" s="1039"/>
      <c r="H36" s="118"/>
      <c r="I36" s="118"/>
      <c r="J36" s="119"/>
      <c r="K36" s="119"/>
      <c r="L36" s="309"/>
      <c r="M36" s="167"/>
      <c r="N36" s="167" t="s">
        <v>352</v>
      </c>
      <c r="O36" s="167"/>
      <c r="P36" s="167"/>
      <c r="Q36" s="167"/>
      <c r="R36" s="167"/>
      <c r="S36" s="167"/>
      <c r="T36" s="167"/>
      <c r="U36" s="167"/>
      <c r="V36" s="168"/>
      <c r="W36" s="166" t="s">
        <v>353</v>
      </c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 t="s">
        <v>793</v>
      </c>
      <c r="AJ36" s="768"/>
      <c r="AK36" s="768"/>
      <c r="AL36" s="768"/>
      <c r="AM36" s="768"/>
      <c r="AN36" s="768"/>
      <c r="AO36" s="768"/>
      <c r="AP36" s="768"/>
      <c r="AQ36" s="768"/>
      <c r="AR36" s="769"/>
      <c r="AS36" s="1051" t="s">
        <v>93</v>
      </c>
      <c r="AT36" s="1051"/>
      <c r="AU36" s="1051"/>
      <c r="AV36" s="940">
        <f t="shared" si="0"/>
        <v>18</v>
      </c>
      <c r="AW36" s="941"/>
      <c r="AX36" s="941"/>
      <c r="AY36" s="942"/>
      <c r="AZ36" s="988">
        <v>3</v>
      </c>
      <c r="BA36" s="989"/>
      <c r="BB36" s="989"/>
      <c r="BC36" s="990"/>
      <c r="BD36" s="940">
        <f t="shared" si="3"/>
        <v>2</v>
      </c>
      <c r="BE36" s="941"/>
      <c r="BF36" s="941"/>
      <c r="BG36" s="942"/>
      <c r="BH36" s="943">
        <f t="shared" si="4"/>
        <v>1</v>
      </c>
      <c r="BI36" s="944"/>
      <c r="BJ36" s="944"/>
      <c r="BK36" s="945"/>
      <c r="BL36" s="943"/>
      <c r="BM36" s="944"/>
      <c r="BN36" s="944"/>
      <c r="BO36" s="945"/>
      <c r="BP36" s="940">
        <f t="shared" si="6"/>
        <v>21</v>
      </c>
      <c r="BQ36" s="941"/>
      <c r="BR36" s="941"/>
      <c r="BS36" s="942"/>
      <c r="BT36" s="1046"/>
      <c r="BU36" s="1047"/>
      <c r="BV36" s="1048"/>
      <c r="BW36" s="120"/>
      <c r="BX36" s="121"/>
    </row>
    <row r="37" spans="2:76" ht="59.25" customHeight="1">
      <c r="B37" s="116"/>
      <c r="C37" s="127">
        <v>18</v>
      </c>
      <c r="D37" s="1038"/>
      <c r="E37" s="1039"/>
      <c r="F37" s="1038"/>
      <c r="G37" s="1039"/>
      <c r="H37" s="118"/>
      <c r="I37" s="118"/>
      <c r="J37" s="119"/>
      <c r="K37" s="119"/>
      <c r="L37" s="309"/>
      <c r="M37" s="167"/>
      <c r="N37" s="167" t="s">
        <v>349</v>
      </c>
      <c r="O37" s="167"/>
      <c r="P37" s="167"/>
      <c r="Q37" s="167"/>
      <c r="R37" s="167"/>
      <c r="S37" s="167"/>
      <c r="T37" s="167"/>
      <c r="U37" s="167"/>
      <c r="V37" s="168"/>
      <c r="W37" s="166" t="s">
        <v>89</v>
      </c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3"/>
      <c r="AI37" s="767" t="s">
        <v>794</v>
      </c>
      <c r="AJ37" s="768"/>
      <c r="AK37" s="768"/>
      <c r="AL37" s="768"/>
      <c r="AM37" s="768"/>
      <c r="AN37" s="768"/>
      <c r="AO37" s="768"/>
      <c r="AP37" s="768"/>
      <c r="AQ37" s="768"/>
      <c r="AR37" s="769"/>
      <c r="AS37" s="1051" t="s">
        <v>93</v>
      </c>
      <c r="AT37" s="1051"/>
      <c r="AU37" s="1051"/>
      <c r="AV37" s="940">
        <f t="shared" si="0"/>
        <v>18</v>
      </c>
      <c r="AW37" s="941"/>
      <c r="AX37" s="941"/>
      <c r="AY37" s="942"/>
      <c r="AZ37" s="988">
        <v>2</v>
      </c>
      <c r="BA37" s="989"/>
      <c r="BB37" s="989"/>
      <c r="BC37" s="990"/>
      <c r="BD37" s="940">
        <f t="shared" si="3"/>
        <v>1</v>
      </c>
      <c r="BE37" s="941"/>
      <c r="BF37" s="941"/>
      <c r="BG37" s="942"/>
      <c r="BH37" s="943">
        <f t="shared" si="4"/>
        <v>1</v>
      </c>
      <c r="BI37" s="944"/>
      <c r="BJ37" s="944"/>
      <c r="BK37" s="945"/>
      <c r="BL37" s="943"/>
      <c r="BM37" s="944"/>
      <c r="BN37" s="944"/>
      <c r="BO37" s="945"/>
      <c r="BP37" s="940">
        <f t="shared" si="6"/>
        <v>20</v>
      </c>
      <c r="BQ37" s="941"/>
      <c r="BR37" s="941"/>
      <c r="BS37" s="942"/>
      <c r="BT37" s="1046"/>
      <c r="BU37" s="1047"/>
      <c r="BV37" s="1048"/>
      <c r="BW37" s="120"/>
      <c r="BX37" s="121"/>
    </row>
    <row r="38" spans="2:76" ht="59.25" customHeight="1">
      <c r="B38" s="116"/>
      <c r="C38" s="127">
        <v>19</v>
      </c>
      <c r="D38" s="1038"/>
      <c r="E38" s="1039"/>
      <c r="F38" s="1038"/>
      <c r="G38" s="1039"/>
      <c r="H38" s="118"/>
      <c r="I38" s="118"/>
      <c r="J38" s="119"/>
      <c r="K38" s="119"/>
      <c r="L38" s="309"/>
      <c r="M38" s="167"/>
      <c r="N38" s="167" t="s">
        <v>350</v>
      </c>
      <c r="O38" s="167"/>
      <c r="P38" s="167"/>
      <c r="Q38" s="167"/>
      <c r="R38" s="167"/>
      <c r="S38" s="167"/>
      <c r="T38" s="167"/>
      <c r="U38" s="167"/>
      <c r="V38" s="168"/>
      <c r="W38" s="166" t="s">
        <v>90</v>
      </c>
      <c r="X38" s="222"/>
      <c r="Y38" s="222"/>
      <c r="Z38" s="222"/>
      <c r="AA38" s="222"/>
      <c r="AB38" s="222"/>
      <c r="AC38" s="222"/>
      <c r="AD38" s="222"/>
      <c r="AE38" s="222"/>
      <c r="AF38" s="222"/>
      <c r="AG38" s="222"/>
      <c r="AH38" s="223"/>
      <c r="AI38" s="767" t="s">
        <v>795</v>
      </c>
      <c r="AJ38" s="768"/>
      <c r="AK38" s="768"/>
      <c r="AL38" s="768"/>
      <c r="AM38" s="768"/>
      <c r="AN38" s="768"/>
      <c r="AO38" s="768"/>
      <c r="AP38" s="768"/>
      <c r="AQ38" s="768"/>
      <c r="AR38" s="769"/>
      <c r="AS38" s="1051" t="s">
        <v>93</v>
      </c>
      <c r="AT38" s="1051"/>
      <c r="AU38" s="1051"/>
      <c r="AV38" s="940">
        <f t="shared" si="0"/>
        <v>25</v>
      </c>
      <c r="AW38" s="941"/>
      <c r="AX38" s="941"/>
      <c r="AY38" s="942"/>
      <c r="AZ38" s="988">
        <v>2</v>
      </c>
      <c r="BA38" s="989"/>
      <c r="BB38" s="989"/>
      <c r="BC38" s="990"/>
      <c r="BD38" s="940">
        <f t="shared" si="3"/>
        <v>1</v>
      </c>
      <c r="BE38" s="941"/>
      <c r="BF38" s="941"/>
      <c r="BG38" s="942"/>
      <c r="BH38" s="943">
        <f t="shared" si="4"/>
        <v>1</v>
      </c>
      <c r="BI38" s="944"/>
      <c r="BJ38" s="944"/>
      <c r="BK38" s="945"/>
      <c r="BL38" s="943"/>
      <c r="BM38" s="944"/>
      <c r="BN38" s="944"/>
      <c r="BO38" s="945"/>
      <c r="BP38" s="940">
        <f t="shared" si="6"/>
        <v>27</v>
      </c>
      <c r="BQ38" s="941"/>
      <c r="BR38" s="941"/>
      <c r="BS38" s="942"/>
      <c r="BT38" s="1046"/>
      <c r="BU38" s="1047"/>
      <c r="BV38" s="1048"/>
      <c r="BW38" s="120"/>
      <c r="BX38" s="121"/>
    </row>
    <row r="39" spans="2:76" ht="59.25" customHeight="1">
      <c r="B39" s="116"/>
      <c r="C39" s="127">
        <v>20</v>
      </c>
      <c r="D39" s="1038"/>
      <c r="E39" s="1039"/>
      <c r="F39" s="1038"/>
      <c r="G39" s="1039"/>
      <c r="H39" s="118"/>
      <c r="I39" s="118"/>
      <c r="J39" s="119"/>
      <c r="K39" s="119"/>
      <c r="L39" s="309"/>
      <c r="M39" s="167"/>
      <c r="N39" s="167" t="s">
        <v>351</v>
      </c>
      <c r="O39" s="167"/>
      <c r="P39" s="167"/>
      <c r="Q39" s="167"/>
      <c r="R39" s="167"/>
      <c r="S39" s="167"/>
      <c r="T39" s="167"/>
      <c r="U39" s="167"/>
      <c r="V39" s="168"/>
      <c r="W39" s="166" t="s">
        <v>91</v>
      </c>
      <c r="X39" s="222"/>
      <c r="Y39" s="222"/>
      <c r="Z39" s="222"/>
      <c r="AA39" s="222"/>
      <c r="AB39" s="222"/>
      <c r="AC39" s="222"/>
      <c r="AD39" s="222"/>
      <c r="AE39" s="222"/>
      <c r="AF39" s="222"/>
      <c r="AG39" s="222"/>
      <c r="AH39" s="223"/>
      <c r="AI39" s="767" t="s">
        <v>796</v>
      </c>
      <c r="AJ39" s="768"/>
      <c r="AK39" s="768"/>
      <c r="AL39" s="768"/>
      <c r="AM39" s="768"/>
      <c r="AN39" s="768"/>
      <c r="AO39" s="768"/>
      <c r="AP39" s="768"/>
      <c r="AQ39" s="768"/>
      <c r="AR39" s="769"/>
      <c r="AS39" s="1051" t="s">
        <v>93</v>
      </c>
      <c r="AT39" s="1051"/>
      <c r="AU39" s="1051"/>
      <c r="AV39" s="940">
        <f t="shared" si="0"/>
        <v>17</v>
      </c>
      <c r="AW39" s="941"/>
      <c r="AX39" s="941"/>
      <c r="AY39" s="942"/>
      <c r="AZ39" s="988">
        <v>2</v>
      </c>
      <c r="BA39" s="989"/>
      <c r="BB39" s="989"/>
      <c r="BC39" s="990"/>
      <c r="BD39" s="940">
        <f t="shared" si="3"/>
        <v>1</v>
      </c>
      <c r="BE39" s="941"/>
      <c r="BF39" s="941"/>
      <c r="BG39" s="942"/>
      <c r="BH39" s="943">
        <f t="shared" si="4"/>
        <v>1</v>
      </c>
      <c r="BI39" s="944"/>
      <c r="BJ39" s="944"/>
      <c r="BK39" s="945"/>
      <c r="BL39" s="943"/>
      <c r="BM39" s="944"/>
      <c r="BN39" s="944"/>
      <c r="BO39" s="945"/>
      <c r="BP39" s="940">
        <f t="shared" si="6"/>
        <v>19</v>
      </c>
      <c r="BQ39" s="941"/>
      <c r="BR39" s="941"/>
      <c r="BS39" s="942"/>
      <c r="BT39" s="1046"/>
      <c r="BU39" s="1047"/>
      <c r="BV39" s="1048"/>
      <c r="BW39" s="120"/>
      <c r="BX39" s="121"/>
    </row>
    <row r="40" spans="2:76">
      <c r="B40" s="116"/>
      <c r="C40" s="127">
        <v>21</v>
      </c>
      <c r="D40" s="1038"/>
      <c r="E40" s="1039"/>
      <c r="F40" s="1038"/>
      <c r="G40" s="1039"/>
      <c r="H40" s="118"/>
      <c r="I40" s="118"/>
      <c r="J40" s="119"/>
      <c r="K40" s="119"/>
      <c r="L40" s="309" t="s">
        <v>259</v>
      </c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999"/>
      <c r="AJ40" s="1000"/>
      <c r="AK40" s="1000"/>
      <c r="AL40" s="1000"/>
      <c r="AM40" s="1000"/>
      <c r="AN40" s="1000"/>
      <c r="AO40" s="1000"/>
      <c r="AP40" s="1000"/>
      <c r="AQ40" s="1000"/>
      <c r="AR40" s="1001"/>
      <c r="AS40" s="1040" t="s">
        <v>27</v>
      </c>
      <c r="AT40" s="1040"/>
      <c r="AU40" s="1040"/>
      <c r="AV40" s="940">
        <f t="shared" si="0"/>
        <v>16</v>
      </c>
      <c r="AW40" s="941"/>
      <c r="AX40" s="941"/>
      <c r="AY40" s="942"/>
      <c r="AZ40" s="988">
        <v>0</v>
      </c>
      <c r="BA40" s="989"/>
      <c r="BB40" s="989"/>
      <c r="BC40" s="990"/>
      <c r="BD40" s="940">
        <f t="shared" si="3"/>
        <v>0</v>
      </c>
      <c r="BE40" s="941"/>
      <c r="BF40" s="941"/>
      <c r="BG40" s="942"/>
      <c r="BH40" s="943">
        <f t="shared" si="4"/>
        <v>3</v>
      </c>
      <c r="BI40" s="944"/>
      <c r="BJ40" s="944"/>
      <c r="BK40" s="945"/>
      <c r="BL40" s="943"/>
      <c r="BM40" s="944"/>
      <c r="BN40" s="944"/>
      <c r="BO40" s="945"/>
      <c r="BP40" s="940">
        <f t="shared" si="6"/>
        <v>19</v>
      </c>
      <c r="BQ40" s="941"/>
      <c r="BR40" s="941"/>
      <c r="BS40" s="942"/>
      <c r="BT40" s="1046"/>
      <c r="BU40" s="1047"/>
      <c r="BV40" s="1048"/>
      <c r="BW40" s="120"/>
      <c r="BX40" s="121"/>
    </row>
    <row r="41" spans="2:76" ht="24" customHeight="1">
      <c r="B41" s="116"/>
      <c r="C41" s="127">
        <v>22</v>
      </c>
      <c r="D41" s="1038"/>
      <c r="E41" s="1039"/>
      <c r="F41" s="1038"/>
      <c r="G41" s="1039"/>
      <c r="H41" s="118"/>
      <c r="I41" s="118"/>
      <c r="J41" s="119"/>
      <c r="K41" s="119"/>
      <c r="L41" s="167"/>
      <c r="M41" s="167" t="s">
        <v>242</v>
      </c>
      <c r="N41" s="167"/>
      <c r="O41" s="167"/>
      <c r="P41" s="167"/>
      <c r="Q41" s="167"/>
      <c r="R41" s="167"/>
      <c r="S41" s="167"/>
      <c r="T41" s="167"/>
      <c r="U41" s="167"/>
      <c r="V41" s="168"/>
      <c r="W41" s="166" t="s">
        <v>241</v>
      </c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999" t="s">
        <v>209</v>
      </c>
      <c r="AJ41" s="1000"/>
      <c r="AK41" s="1000"/>
      <c r="AL41" s="1000"/>
      <c r="AM41" s="1000"/>
      <c r="AN41" s="1000"/>
      <c r="AO41" s="1000"/>
      <c r="AP41" s="1000"/>
      <c r="AQ41" s="1000"/>
      <c r="AR41" s="1001"/>
      <c r="AS41" s="1051" t="s">
        <v>44</v>
      </c>
      <c r="AT41" s="1051"/>
      <c r="AU41" s="1051"/>
      <c r="AV41" s="940">
        <f t="shared" si="0"/>
        <v>17</v>
      </c>
      <c r="AW41" s="941"/>
      <c r="AX41" s="941"/>
      <c r="AY41" s="942"/>
      <c r="AZ41" s="988">
        <v>1</v>
      </c>
      <c r="BA41" s="989"/>
      <c r="BB41" s="989"/>
      <c r="BC41" s="990"/>
      <c r="BD41" s="940">
        <f t="shared" si="3"/>
        <v>0</v>
      </c>
      <c r="BE41" s="941"/>
      <c r="BF41" s="941"/>
      <c r="BG41" s="942"/>
      <c r="BH41" s="943">
        <f t="shared" si="4"/>
        <v>1</v>
      </c>
      <c r="BI41" s="944"/>
      <c r="BJ41" s="944"/>
      <c r="BK41" s="945"/>
      <c r="BL41" s="943"/>
      <c r="BM41" s="944"/>
      <c r="BN41" s="944"/>
      <c r="BO41" s="945"/>
      <c r="BP41" s="940">
        <f t="shared" si="6"/>
        <v>18</v>
      </c>
      <c r="BQ41" s="941"/>
      <c r="BR41" s="941"/>
      <c r="BS41" s="942"/>
      <c r="BT41" s="1046"/>
      <c r="BU41" s="1047"/>
      <c r="BV41" s="1048"/>
      <c r="BW41" s="120"/>
      <c r="BX41" s="121"/>
    </row>
    <row r="42" spans="2:76" ht="69" customHeight="1">
      <c r="B42" s="116"/>
      <c r="C42" s="127">
        <v>23</v>
      </c>
      <c r="D42" s="1038"/>
      <c r="E42" s="1039"/>
      <c r="F42" s="1038"/>
      <c r="G42" s="1039"/>
      <c r="H42" s="118"/>
      <c r="I42" s="118"/>
      <c r="J42" s="119"/>
      <c r="K42" s="119"/>
      <c r="L42" s="309"/>
      <c r="M42" s="167" t="s">
        <v>213</v>
      </c>
      <c r="N42" s="167"/>
      <c r="O42" s="167"/>
      <c r="P42" s="167"/>
      <c r="Q42" s="167"/>
      <c r="R42" s="167"/>
      <c r="S42" s="167"/>
      <c r="T42" s="167"/>
      <c r="U42" s="167"/>
      <c r="V42" s="168"/>
      <c r="W42" s="166" t="s">
        <v>214</v>
      </c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999" t="s">
        <v>661</v>
      </c>
      <c r="AJ42" s="1000"/>
      <c r="AK42" s="1000"/>
      <c r="AL42" s="1000"/>
      <c r="AM42" s="1000"/>
      <c r="AN42" s="1000"/>
      <c r="AO42" s="1000"/>
      <c r="AP42" s="1000"/>
      <c r="AQ42" s="1000"/>
      <c r="AR42" s="1001"/>
      <c r="AS42" s="1051" t="s">
        <v>42</v>
      </c>
      <c r="AT42" s="1051"/>
      <c r="AU42" s="1051"/>
      <c r="AV42" s="940">
        <f t="shared" si="0"/>
        <v>13</v>
      </c>
      <c r="AW42" s="941"/>
      <c r="AX42" s="941"/>
      <c r="AY42" s="942"/>
      <c r="AZ42" s="988">
        <v>1</v>
      </c>
      <c r="BA42" s="989"/>
      <c r="BB42" s="989"/>
      <c r="BC42" s="990"/>
      <c r="BD42" s="940">
        <f t="shared" si="3"/>
        <v>1</v>
      </c>
      <c r="BE42" s="941"/>
      <c r="BF42" s="941"/>
      <c r="BG42" s="942"/>
      <c r="BH42" s="943">
        <f t="shared" si="4"/>
        <v>1</v>
      </c>
      <c r="BI42" s="944"/>
      <c r="BJ42" s="944"/>
      <c r="BK42" s="945"/>
      <c r="BL42" s="943"/>
      <c r="BM42" s="944"/>
      <c r="BN42" s="944"/>
      <c r="BO42" s="945"/>
      <c r="BP42" s="940">
        <f t="shared" si="6"/>
        <v>15</v>
      </c>
      <c r="BQ42" s="941"/>
      <c r="BR42" s="941"/>
      <c r="BS42" s="942"/>
      <c r="BT42" s="1046"/>
      <c r="BU42" s="1047"/>
      <c r="BV42" s="1048"/>
      <c r="BW42" s="120"/>
      <c r="BX42" s="121"/>
    </row>
    <row r="43" spans="2:76" ht="24" customHeight="1">
      <c r="B43" s="116"/>
      <c r="C43" s="127">
        <v>24</v>
      </c>
      <c r="D43" s="1038"/>
      <c r="E43" s="1039"/>
      <c r="F43" s="1038"/>
      <c r="G43" s="1039"/>
      <c r="H43" s="118"/>
      <c r="I43" s="118"/>
      <c r="J43" s="119"/>
      <c r="K43" s="119"/>
      <c r="L43" s="167" t="s">
        <v>250</v>
      </c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49"/>
      <c r="AJ43" s="750"/>
      <c r="AK43" s="750"/>
      <c r="AL43" s="750"/>
      <c r="AM43" s="750"/>
      <c r="AN43" s="750"/>
      <c r="AO43" s="750"/>
      <c r="AP43" s="750"/>
      <c r="AQ43" s="750"/>
      <c r="AR43" s="751"/>
      <c r="AS43" s="1040" t="s">
        <v>27</v>
      </c>
      <c r="AT43" s="1040"/>
      <c r="AU43" s="1040"/>
      <c r="AV43" s="940">
        <f t="shared" ref="AV43" si="7">LEN(L43)+LEN(M43)+LEN(N43)+LEN(O43)+LEN(P43)+LEN(Q43)</f>
        <v>31</v>
      </c>
      <c r="AW43" s="941"/>
      <c r="AX43" s="941"/>
      <c r="AY43" s="942"/>
      <c r="AZ43" s="988">
        <v>0</v>
      </c>
      <c r="BA43" s="989"/>
      <c r="BB43" s="989"/>
      <c r="BC43" s="990"/>
      <c r="BD43" s="940">
        <f t="shared" ref="BD43" si="8">IF(AS43="String", AZ43, IF(AS43="Number",ROUNDUP(AZ43/2,0),0))</f>
        <v>0</v>
      </c>
      <c r="BE43" s="941"/>
      <c r="BF43" s="941"/>
      <c r="BG43" s="942"/>
      <c r="BH43" s="943">
        <f t="shared" ref="BH43" si="9">IF(AS43="Number",1,IF(AS43="List",3,IF(AS43="Map", 3, IF(AS43="Boolean",1,0))))</f>
        <v>3</v>
      </c>
      <c r="BI43" s="944"/>
      <c r="BJ43" s="944"/>
      <c r="BK43" s="945"/>
      <c r="BL43" s="943"/>
      <c r="BM43" s="944"/>
      <c r="BN43" s="944"/>
      <c r="BO43" s="945"/>
      <c r="BP43" s="940">
        <f t="shared" ref="BP43" si="10">AV43+BD43+BH43</f>
        <v>34</v>
      </c>
      <c r="BQ43" s="941"/>
      <c r="BR43" s="941"/>
      <c r="BS43" s="942"/>
      <c r="BT43" s="1046"/>
      <c r="BU43" s="1047"/>
      <c r="BV43" s="1048"/>
      <c r="BW43" s="120"/>
      <c r="BX43" s="121"/>
    </row>
    <row r="44" spans="2:76" ht="47.25" customHeight="1">
      <c r="B44" s="116"/>
      <c r="C44" s="127">
        <v>25</v>
      </c>
      <c r="D44" s="1038"/>
      <c r="E44" s="1039"/>
      <c r="F44" s="1038"/>
      <c r="G44" s="1039"/>
      <c r="H44" s="118"/>
      <c r="I44" s="118"/>
      <c r="J44" s="119"/>
      <c r="K44" s="119"/>
      <c r="L44" s="309"/>
      <c r="M44" s="125" t="s">
        <v>210</v>
      </c>
      <c r="N44" s="125"/>
      <c r="O44" s="125"/>
      <c r="P44" s="125"/>
      <c r="Q44" s="125"/>
      <c r="R44" s="125"/>
      <c r="S44" s="125"/>
      <c r="T44" s="125"/>
      <c r="U44" s="125"/>
      <c r="V44" s="126"/>
      <c r="W44" s="220" t="s">
        <v>197</v>
      </c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  <c r="AH44" s="170"/>
      <c r="AI44" s="767" t="s">
        <v>784</v>
      </c>
      <c r="AJ44" s="768"/>
      <c r="AK44" s="768"/>
      <c r="AL44" s="768"/>
      <c r="AM44" s="768"/>
      <c r="AN44" s="768"/>
      <c r="AO44" s="768"/>
      <c r="AP44" s="768"/>
      <c r="AQ44" s="768"/>
      <c r="AR44" s="769"/>
      <c r="AS44" s="1040" t="s">
        <v>42</v>
      </c>
      <c r="AT44" s="1040"/>
      <c r="AU44" s="1040"/>
      <c r="AV44" s="940">
        <f t="shared" si="0"/>
        <v>22</v>
      </c>
      <c r="AW44" s="941"/>
      <c r="AX44" s="941"/>
      <c r="AY44" s="942"/>
      <c r="AZ44" s="943">
        <v>1</v>
      </c>
      <c r="BA44" s="944"/>
      <c r="BB44" s="944"/>
      <c r="BC44" s="945"/>
      <c r="BD44" s="940">
        <f>IF(AS44="String", AZ44, IF(AS44="Number",ROUNDUP(AZ44/2,0),0))</f>
        <v>1</v>
      </c>
      <c r="BE44" s="941"/>
      <c r="BF44" s="941"/>
      <c r="BG44" s="942"/>
      <c r="BH44" s="943">
        <f>IF(AS44="Number",1,IF(AS44="List",3,IF(AS44="Map", 3, IF(AS44="Boolean",1,0))))</f>
        <v>1</v>
      </c>
      <c r="BI44" s="944"/>
      <c r="BJ44" s="944"/>
      <c r="BK44" s="945"/>
      <c r="BL44" s="943"/>
      <c r="BM44" s="944"/>
      <c r="BN44" s="944"/>
      <c r="BO44" s="945"/>
      <c r="BP44" s="940">
        <f>AV44+BD44+BH44</f>
        <v>24</v>
      </c>
      <c r="BQ44" s="941"/>
      <c r="BR44" s="941"/>
      <c r="BS44" s="942"/>
      <c r="BT44" s="1052"/>
      <c r="BU44" s="1053"/>
      <c r="BV44" s="1054"/>
      <c r="BW44" s="120"/>
      <c r="BX44" s="121"/>
    </row>
    <row r="45" spans="2:76" ht="45.75" customHeight="1">
      <c r="B45" s="116"/>
      <c r="C45" s="127">
        <v>26</v>
      </c>
      <c r="D45" s="1038"/>
      <c r="E45" s="1039"/>
      <c r="F45" s="1038"/>
      <c r="G45" s="1039"/>
      <c r="H45" s="118"/>
      <c r="I45" s="118"/>
      <c r="J45" s="119"/>
      <c r="K45" s="119"/>
      <c r="L45" s="309"/>
      <c r="M45" s="167" t="s">
        <v>243</v>
      </c>
      <c r="N45" s="167"/>
      <c r="O45" s="167"/>
      <c r="P45" s="167"/>
      <c r="Q45" s="167"/>
      <c r="R45" s="167"/>
      <c r="S45" s="167"/>
      <c r="T45" s="167"/>
      <c r="U45" s="167"/>
      <c r="V45" s="168"/>
      <c r="W45" s="166" t="s">
        <v>244</v>
      </c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80"/>
      <c r="AI45" s="954" t="s">
        <v>785</v>
      </c>
      <c r="AJ45" s="955"/>
      <c r="AK45" s="955"/>
      <c r="AL45" s="955"/>
      <c r="AM45" s="955"/>
      <c r="AN45" s="955"/>
      <c r="AO45" s="955"/>
      <c r="AP45" s="955"/>
      <c r="AQ45" s="955"/>
      <c r="AR45" s="956"/>
      <c r="AS45" s="1040" t="s">
        <v>42</v>
      </c>
      <c r="AT45" s="1040"/>
      <c r="AU45" s="1040"/>
      <c r="AV45" s="940">
        <f t="shared" si="0"/>
        <v>11</v>
      </c>
      <c r="AW45" s="941"/>
      <c r="AX45" s="941"/>
      <c r="AY45" s="942"/>
      <c r="AZ45" s="943">
        <v>1</v>
      </c>
      <c r="BA45" s="944"/>
      <c r="BB45" s="944"/>
      <c r="BC45" s="945"/>
      <c r="BD45" s="940">
        <f>IF(AS45="String", AZ45, IF(AS45="Number",ROUNDUP(AZ45/2,0),0))</f>
        <v>1</v>
      </c>
      <c r="BE45" s="941"/>
      <c r="BF45" s="941"/>
      <c r="BG45" s="942"/>
      <c r="BH45" s="943">
        <f>IF(AS45="Number",1,IF(AS45="List",3,IF(AS45="Map", 3, IF(AS45="Boolean",1,0))))</f>
        <v>1</v>
      </c>
      <c r="BI45" s="944"/>
      <c r="BJ45" s="944"/>
      <c r="BK45" s="945"/>
      <c r="BL45" s="943"/>
      <c r="BM45" s="944"/>
      <c r="BN45" s="944"/>
      <c r="BO45" s="945"/>
      <c r="BP45" s="940">
        <f t="shared" ref="BP45:BP48" si="11">AV45+BD45+BH45</f>
        <v>13</v>
      </c>
      <c r="BQ45" s="941"/>
      <c r="BR45" s="941"/>
      <c r="BS45" s="942"/>
      <c r="BT45" s="1052"/>
      <c r="BU45" s="1053"/>
      <c r="BV45" s="1054"/>
      <c r="BW45" s="120"/>
      <c r="BX45" s="121"/>
    </row>
    <row r="46" spans="2:76" ht="45.75" customHeight="1">
      <c r="B46" s="116"/>
      <c r="C46" s="127">
        <v>27</v>
      </c>
      <c r="D46" s="1038"/>
      <c r="E46" s="1039"/>
      <c r="F46" s="1038"/>
      <c r="G46" s="1039"/>
      <c r="H46" s="118"/>
      <c r="I46" s="118"/>
      <c r="J46" s="119"/>
      <c r="K46" s="119"/>
      <c r="L46" s="309"/>
      <c r="M46" s="125" t="s">
        <v>512</v>
      </c>
      <c r="N46" s="125"/>
      <c r="O46" s="125"/>
      <c r="P46" s="125"/>
      <c r="Q46" s="125"/>
      <c r="R46" s="125"/>
      <c r="S46" s="125"/>
      <c r="T46" s="125"/>
      <c r="U46" s="125"/>
      <c r="V46" s="126"/>
      <c r="W46" s="220" t="s">
        <v>513</v>
      </c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6"/>
      <c r="AI46" s="767" t="s">
        <v>786</v>
      </c>
      <c r="AJ46" s="768"/>
      <c r="AK46" s="768"/>
      <c r="AL46" s="768"/>
      <c r="AM46" s="768"/>
      <c r="AN46" s="768"/>
      <c r="AO46" s="768"/>
      <c r="AP46" s="768"/>
      <c r="AQ46" s="768"/>
      <c r="AR46" s="769"/>
      <c r="AS46" s="1055" t="s">
        <v>42</v>
      </c>
      <c r="AT46" s="1055"/>
      <c r="AU46" s="1055"/>
      <c r="AV46" s="940">
        <f t="shared" si="0"/>
        <v>20</v>
      </c>
      <c r="AW46" s="941"/>
      <c r="AX46" s="941"/>
      <c r="AY46" s="942"/>
      <c r="AZ46" s="943">
        <v>10</v>
      </c>
      <c r="BA46" s="944"/>
      <c r="BB46" s="944"/>
      <c r="BC46" s="945"/>
      <c r="BD46" s="940">
        <f>IF(AS46="String", AZ46, IF(AS46="Number",ROUNDUP(AZ46/2,0),0))</f>
        <v>5</v>
      </c>
      <c r="BE46" s="941"/>
      <c r="BF46" s="941"/>
      <c r="BG46" s="942"/>
      <c r="BH46" s="943">
        <f>IF(AS46="Number",1,IF(AS46="List",3,IF(AS46="Map", 3, IF(AS46="Boolean",1,0))))</f>
        <v>1</v>
      </c>
      <c r="BI46" s="944"/>
      <c r="BJ46" s="944"/>
      <c r="BK46" s="945"/>
      <c r="BL46" s="294"/>
      <c r="BM46" s="295"/>
      <c r="BN46" s="295"/>
      <c r="BO46" s="296"/>
      <c r="BP46" s="940">
        <f t="shared" si="11"/>
        <v>26</v>
      </c>
      <c r="BQ46" s="941"/>
      <c r="BR46" s="941"/>
      <c r="BS46" s="942"/>
      <c r="BT46" s="1052"/>
      <c r="BU46" s="1053"/>
      <c r="BV46" s="1054"/>
      <c r="BW46" s="120"/>
      <c r="BX46" s="121"/>
    </row>
    <row r="47" spans="2:76" ht="36" customHeight="1">
      <c r="B47" s="116"/>
      <c r="C47" s="127">
        <v>28</v>
      </c>
      <c r="D47" s="1038"/>
      <c r="E47" s="1039"/>
      <c r="F47" s="1038"/>
      <c r="G47" s="1039"/>
      <c r="H47" s="118"/>
      <c r="I47" s="118"/>
      <c r="J47" s="119"/>
      <c r="K47" s="119"/>
      <c r="L47" s="167" t="s">
        <v>520</v>
      </c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7"/>
      <c r="X47" s="167"/>
      <c r="Y47" s="167"/>
      <c r="Z47" s="167"/>
      <c r="AA47" s="167"/>
      <c r="AB47" s="167"/>
      <c r="AC47" s="167"/>
      <c r="AD47" s="167"/>
      <c r="AE47" s="167"/>
      <c r="AF47" s="167"/>
      <c r="AG47" s="167"/>
      <c r="AH47" s="168"/>
      <c r="AI47" s="749"/>
      <c r="AJ47" s="750"/>
      <c r="AK47" s="750"/>
      <c r="AL47" s="750"/>
      <c r="AM47" s="750"/>
      <c r="AN47" s="750"/>
      <c r="AO47" s="750"/>
      <c r="AP47" s="750"/>
      <c r="AQ47" s="750"/>
      <c r="AR47" s="751"/>
      <c r="AS47" s="1040" t="s">
        <v>27</v>
      </c>
      <c r="AT47" s="1040"/>
      <c r="AU47" s="1040"/>
      <c r="AV47" s="940">
        <f t="shared" ref="AV47" si="12">LEN(L47)+LEN(M47)+LEN(N47)+LEN(O47)+LEN(P47)+LEN(Q47)</f>
        <v>23</v>
      </c>
      <c r="AW47" s="941"/>
      <c r="AX47" s="941"/>
      <c r="AY47" s="942"/>
      <c r="AZ47" s="988">
        <v>0</v>
      </c>
      <c r="BA47" s="989"/>
      <c r="BB47" s="989"/>
      <c r="BC47" s="990"/>
      <c r="BD47" s="940">
        <f t="shared" ref="BD47" si="13">IF(AS47="String", AZ47, IF(AS47="Number",ROUNDUP(AZ47/2,0),0))</f>
        <v>0</v>
      </c>
      <c r="BE47" s="941"/>
      <c r="BF47" s="941"/>
      <c r="BG47" s="942"/>
      <c r="BH47" s="943">
        <f t="shared" ref="BH47" si="14">IF(AS47="Number",1,IF(AS47="List",3,IF(AS47="Map", 3, IF(AS47="Boolean",1,0))))</f>
        <v>3</v>
      </c>
      <c r="BI47" s="944"/>
      <c r="BJ47" s="944"/>
      <c r="BK47" s="945"/>
      <c r="BL47" s="943"/>
      <c r="BM47" s="944"/>
      <c r="BN47" s="944"/>
      <c r="BO47" s="945"/>
      <c r="BP47" s="940">
        <f t="shared" si="11"/>
        <v>26</v>
      </c>
      <c r="BQ47" s="941"/>
      <c r="BR47" s="941"/>
      <c r="BS47" s="942"/>
      <c r="BT47" s="1046"/>
      <c r="BU47" s="1047"/>
      <c r="BV47" s="1048"/>
      <c r="BW47" s="120"/>
      <c r="BX47" s="121"/>
    </row>
    <row r="48" spans="2:76" ht="24" customHeight="1">
      <c r="B48" s="116"/>
      <c r="C48" s="127">
        <v>29</v>
      </c>
      <c r="D48" s="1038"/>
      <c r="E48" s="1039"/>
      <c r="F48" s="1038"/>
      <c r="G48" s="1039"/>
      <c r="H48" s="118"/>
      <c r="I48" s="118"/>
      <c r="J48" s="119"/>
      <c r="K48" s="119"/>
      <c r="L48" s="309"/>
      <c r="M48" s="129" t="s">
        <v>521</v>
      </c>
      <c r="N48" s="129"/>
      <c r="O48" s="129"/>
      <c r="P48" s="129"/>
      <c r="Q48" s="129"/>
      <c r="R48" s="129"/>
      <c r="S48" s="129"/>
      <c r="T48" s="129"/>
      <c r="U48" s="129"/>
      <c r="V48" s="130"/>
      <c r="W48" s="129" t="s">
        <v>449</v>
      </c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6"/>
      <c r="AI48" s="749" t="s">
        <v>733</v>
      </c>
      <c r="AJ48" s="750"/>
      <c r="AK48" s="750"/>
      <c r="AL48" s="750"/>
      <c r="AM48" s="750"/>
      <c r="AN48" s="750"/>
      <c r="AO48" s="750"/>
      <c r="AP48" s="750"/>
      <c r="AQ48" s="750"/>
      <c r="AR48" s="751"/>
      <c r="AS48" s="994" t="s">
        <v>18</v>
      </c>
      <c r="AT48" s="994"/>
      <c r="AU48" s="994"/>
      <c r="AV48" s="940">
        <f t="shared" si="0"/>
        <v>29</v>
      </c>
      <c r="AW48" s="941"/>
      <c r="AX48" s="941"/>
      <c r="AY48" s="942"/>
      <c r="AZ48" s="988">
        <v>8</v>
      </c>
      <c r="BA48" s="989"/>
      <c r="BB48" s="989"/>
      <c r="BC48" s="990"/>
      <c r="BD48" s="940">
        <f>IF(AS48="String", AZ48, IF(AS48="Number",ROUNDUP(AZ48/2,0),0))</f>
        <v>8</v>
      </c>
      <c r="BE48" s="941"/>
      <c r="BF48" s="941"/>
      <c r="BG48" s="942"/>
      <c r="BH48" s="943">
        <f>IF(AS48="Number",1,IF(AS48="List",3,IF(AS48="Map", 3, IF(AS48="Boolean",1,0))))</f>
        <v>0</v>
      </c>
      <c r="BI48" s="944"/>
      <c r="BJ48" s="944"/>
      <c r="BK48" s="945"/>
      <c r="BL48" s="943"/>
      <c r="BM48" s="944"/>
      <c r="BN48" s="944"/>
      <c r="BO48" s="945"/>
      <c r="BP48" s="940">
        <f t="shared" si="11"/>
        <v>37</v>
      </c>
      <c r="BQ48" s="941"/>
      <c r="BR48" s="941"/>
      <c r="BS48" s="942"/>
      <c r="BT48" s="1046"/>
      <c r="BU48" s="1047"/>
      <c r="BV48" s="1048"/>
      <c r="BW48" s="120"/>
      <c r="BX48" s="121"/>
    </row>
    <row r="49" spans="2:76" ht="33.75" customHeight="1">
      <c r="B49" s="116"/>
      <c r="C49" s="127">
        <v>30</v>
      </c>
      <c r="D49" s="1038"/>
      <c r="E49" s="1039"/>
      <c r="F49" s="1038"/>
      <c r="G49" s="1039"/>
      <c r="H49" s="118"/>
      <c r="I49" s="118"/>
      <c r="J49" s="119"/>
      <c r="K49" s="119"/>
      <c r="L49" s="167" t="s">
        <v>249</v>
      </c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7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49"/>
      <c r="AJ49" s="750"/>
      <c r="AK49" s="750"/>
      <c r="AL49" s="750"/>
      <c r="AM49" s="750"/>
      <c r="AN49" s="750"/>
      <c r="AO49" s="750"/>
      <c r="AP49" s="750"/>
      <c r="AQ49" s="750"/>
      <c r="AR49" s="751"/>
      <c r="AS49" s="994"/>
      <c r="AT49" s="994"/>
      <c r="AU49" s="994"/>
      <c r="AV49" s="940"/>
      <c r="AW49" s="941"/>
      <c r="AX49" s="941"/>
      <c r="AY49" s="942"/>
      <c r="AZ49" s="940"/>
      <c r="BA49" s="941"/>
      <c r="BB49" s="941"/>
      <c r="BC49" s="942"/>
      <c r="BD49" s="940"/>
      <c r="BE49" s="941"/>
      <c r="BF49" s="941"/>
      <c r="BG49" s="942"/>
      <c r="BH49" s="943"/>
      <c r="BI49" s="944"/>
      <c r="BJ49" s="944"/>
      <c r="BK49" s="945"/>
      <c r="BL49" s="943"/>
      <c r="BM49" s="944"/>
      <c r="BN49" s="944"/>
      <c r="BO49" s="945"/>
      <c r="BP49" s="940"/>
      <c r="BQ49" s="941"/>
      <c r="BR49" s="941"/>
      <c r="BS49" s="942"/>
      <c r="BT49" s="1046"/>
      <c r="BU49" s="1047"/>
      <c r="BV49" s="1048"/>
      <c r="BW49" s="120"/>
      <c r="BX49" s="121"/>
    </row>
    <row r="50" spans="2:76" ht="33.75" customHeight="1">
      <c r="B50" s="116"/>
      <c r="C50" s="117">
        <v>31</v>
      </c>
      <c r="D50" s="1038"/>
      <c r="E50" s="1039"/>
      <c r="F50" s="1038"/>
      <c r="G50" s="1039"/>
      <c r="H50" s="118"/>
      <c r="I50" s="118"/>
      <c r="J50" s="119"/>
      <c r="K50" s="119"/>
      <c r="L50" s="167"/>
      <c r="M50" s="167" t="s">
        <v>772</v>
      </c>
      <c r="N50" s="167"/>
      <c r="O50" s="167"/>
      <c r="P50" s="167"/>
      <c r="Q50" s="167"/>
      <c r="R50" s="167"/>
      <c r="S50" s="167"/>
      <c r="T50" s="167"/>
      <c r="U50" s="167"/>
      <c r="V50" s="168"/>
      <c r="W50" s="166" t="s">
        <v>690</v>
      </c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 t="s">
        <v>691</v>
      </c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 t="s">
        <v>18</v>
      </c>
      <c r="AT50" s="1041"/>
      <c r="AU50" s="1042"/>
      <c r="AV50" s="940">
        <f>LEN(L50)+LEN(M50)+LEN(N50)+LEN(O50)+LEN(P50)+LEN(Q50)</f>
        <v>22</v>
      </c>
      <c r="AW50" s="941"/>
      <c r="AX50" s="941"/>
      <c r="AY50" s="942"/>
      <c r="AZ50" s="988">
        <v>14</v>
      </c>
      <c r="BA50" s="989"/>
      <c r="BB50" s="989"/>
      <c r="BC50" s="990"/>
      <c r="BD50" s="940">
        <f>IF(AS50="String", AZ50, IF(AS50="Number",ROUNDUP(AZ50/2,0),0))</f>
        <v>14</v>
      </c>
      <c r="BE50" s="941"/>
      <c r="BF50" s="941"/>
      <c r="BG50" s="942"/>
      <c r="BH50" s="943">
        <f>IF(AS50="Number",1,IF(AS50="List",3,IF(AS50="Map", 3, IF(AS50="Boolean",1,0))))</f>
        <v>0</v>
      </c>
      <c r="BI50" s="944"/>
      <c r="BJ50" s="944"/>
      <c r="BK50" s="945"/>
      <c r="BL50" s="940"/>
      <c r="BM50" s="941"/>
      <c r="BN50" s="941"/>
      <c r="BO50" s="942"/>
      <c r="BP50" s="940">
        <f>AV50+BD50+BH50</f>
        <v>36</v>
      </c>
      <c r="BQ50" s="941"/>
      <c r="BR50" s="941"/>
      <c r="BS50" s="942"/>
      <c r="BT50" s="995"/>
      <c r="BU50" s="996"/>
      <c r="BV50" s="997"/>
      <c r="BW50" s="120"/>
      <c r="BX50" s="121"/>
    </row>
    <row r="51" spans="2:76" ht="62.25" customHeight="1">
      <c r="B51" s="116"/>
      <c r="C51" s="127">
        <v>32</v>
      </c>
      <c r="D51" s="1038"/>
      <c r="E51" s="1039"/>
      <c r="F51" s="1038"/>
      <c r="G51" s="1039"/>
      <c r="H51" s="118"/>
      <c r="I51" s="118"/>
      <c r="J51" s="119"/>
      <c r="K51" s="119"/>
      <c r="L51" s="167"/>
      <c r="M51" s="167" t="s">
        <v>773</v>
      </c>
      <c r="N51" s="167"/>
      <c r="O51" s="167"/>
      <c r="P51" s="167"/>
      <c r="Q51" s="167"/>
      <c r="R51" s="167"/>
      <c r="S51" s="167"/>
      <c r="T51" s="167"/>
      <c r="U51" s="167"/>
      <c r="V51" s="168"/>
      <c r="W51" s="166" t="s">
        <v>693</v>
      </c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 t="s">
        <v>694</v>
      </c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 t="s">
        <v>18</v>
      </c>
      <c r="AT51" s="1041"/>
      <c r="AU51" s="1042"/>
      <c r="AV51" s="1057">
        <f>LEN(L51)+LEN(M51)+LEN(N51)+LEN(O51)+LEN(P51)+LEN(Q51)</f>
        <v>11</v>
      </c>
      <c r="AW51" s="1058"/>
      <c r="AX51" s="1058"/>
      <c r="AY51" s="1059"/>
      <c r="AZ51" s="1057">
        <v>2</v>
      </c>
      <c r="BA51" s="1058"/>
      <c r="BB51" s="1058"/>
      <c r="BC51" s="1059"/>
      <c r="BD51" s="940">
        <f>IF(AS51="String", AZ51, IF(AS51="Number",ROUNDUP(AZ51/2,0),0))</f>
        <v>2</v>
      </c>
      <c r="BE51" s="941"/>
      <c r="BF51" s="941"/>
      <c r="BG51" s="942"/>
      <c r="BH51" s="943">
        <f>IF(AS51="Number",1,IF(AS51="List",3,IF(AS51="Map", 3, IF(AS51="Boolean",1,0))))</f>
        <v>0</v>
      </c>
      <c r="BI51" s="944"/>
      <c r="BJ51" s="944"/>
      <c r="BK51" s="945"/>
      <c r="BL51" s="297"/>
      <c r="BM51" s="298"/>
      <c r="BN51" s="298"/>
      <c r="BO51" s="299"/>
      <c r="BP51" s="940">
        <f>AV51+BD51+BH51</f>
        <v>13</v>
      </c>
      <c r="BQ51" s="941"/>
      <c r="BR51" s="941"/>
      <c r="BS51" s="942"/>
      <c r="BT51" s="995"/>
      <c r="BU51" s="996"/>
      <c r="BV51" s="997"/>
      <c r="BW51" s="120"/>
      <c r="BX51" s="121"/>
    </row>
    <row r="52" spans="2:76" ht="33.75" customHeight="1">
      <c r="B52" s="116"/>
      <c r="C52" s="117">
        <v>33</v>
      </c>
      <c r="D52" s="1038"/>
      <c r="E52" s="1039"/>
      <c r="F52" s="1038"/>
      <c r="G52" s="1039"/>
      <c r="H52" s="118"/>
      <c r="I52" s="118"/>
      <c r="J52" s="119"/>
      <c r="K52" s="119"/>
      <c r="L52" s="167"/>
      <c r="M52" s="167" t="s">
        <v>774</v>
      </c>
      <c r="N52" s="167"/>
      <c r="O52" s="167"/>
      <c r="P52" s="167"/>
      <c r="Q52" s="167"/>
      <c r="R52" s="167"/>
      <c r="S52" s="167"/>
      <c r="T52" s="167"/>
      <c r="U52" s="167"/>
      <c r="V52" s="168"/>
      <c r="W52" s="166" t="s">
        <v>696</v>
      </c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 t="s">
        <v>691</v>
      </c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 t="s">
        <v>18</v>
      </c>
      <c r="AT52" s="1041"/>
      <c r="AU52" s="1042"/>
      <c r="AV52" s="940">
        <f t="shared" ref="AV52:AV69" si="15">LEN(L52)+LEN(M52)+LEN(N52)+LEN(O52)+LEN(P52)+LEN(Q52)</f>
        <v>24</v>
      </c>
      <c r="AW52" s="941"/>
      <c r="AX52" s="941"/>
      <c r="AY52" s="942"/>
      <c r="AZ52" s="988">
        <v>14</v>
      </c>
      <c r="BA52" s="989"/>
      <c r="BB52" s="989"/>
      <c r="BC52" s="990"/>
      <c r="BD52" s="940">
        <f>IF(AS52="String", AZ52, IF(AS52="Number",ROUNDUP(AZ52/2,0),0))</f>
        <v>14</v>
      </c>
      <c r="BE52" s="941"/>
      <c r="BF52" s="941"/>
      <c r="BG52" s="942"/>
      <c r="BH52" s="943">
        <f>IF(AS52="Number",1,IF(AS52="List",3,IF(AS52="Map", 3, IF(AS52="Boolean",1,0))))</f>
        <v>0</v>
      </c>
      <c r="BI52" s="944"/>
      <c r="BJ52" s="944"/>
      <c r="BK52" s="945"/>
      <c r="BL52" s="940"/>
      <c r="BM52" s="941"/>
      <c r="BN52" s="941"/>
      <c r="BO52" s="942"/>
      <c r="BP52" s="940">
        <f>AV52+BD52+BH52</f>
        <v>38</v>
      </c>
      <c r="BQ52" s="941"/>
      <c r="BR52" s="941"/>
      <c r="BS52" s="942"/>
      <c r="BT52" s="995"/>
      <c r="BU52" s="996"/>
      <c r="BV52" s="997"/>
      <c r="BW52" s="120"/>
      <c r="BX52" s="121"/>
    </row>
    <row r="53" spans="2:76" ht="33.75" customHeight="1">
      <c r="B53" s="116"/>
      <c r="C53" s="127">
        <v>34</v>
      </c>
      <c r="D53" s="1038"/>
      <c r="E53" s="1039"/>
      <c r="F53" s="1038"/>
      <c r="G53" s="1039"/>
      <c r="H53" s="118"/>
      <c r="I53" s="118"/>
      <c r="J53" s="119"/>
      <c r="K53" s="119"/>
      <c r="L53" s="167"/>
      <c r="M53" s="167" t="s">
        <v>775</v>
      </c>
      <c r="N53" s="167"/>
      <c r="O53" s="167"/>
      <c r="P53" s="167"/>
      <c r="Q53" s="167"/>
      <c r="R53" s="167"/>
      <c r="S53" s="167"/>
      <c r="T53" s="167"/>
      <c r="U53" s="167"/>
      <c r="V53" s="168"/>
      <c r="W53" s="166" t="s">
        <v>175</v>
      </c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 t="s">
        <v>387</v>
      </c>
      <c r="AJ53" s="768"/>
      <c r="AK53" s="768"/>
      <c r="AL53" s="768"/>
      <c r="AM53" s="768"/>
      <c r="AN53" s="768"/>
      <c r="AO53" s="768"/>
      <c r="AP53" s="768"/>
      <c r="AQ53" s="768"/>
      <c r="AR53" s="769"/>
      <c r="AS53" s="994" t="s">
        <v>92</v>
      </c>
      <c r="AT53" s="994"/>
      <c r="AU53" s="994"/>
      <c r="AV53" s="940">
        <f t="shared" si="15"/>
        <v>20</v>
      </c>
      <c r="AW53" s="941"/>
      <c r="AX53" s="941"/>
      <c r="AY53" s="942"/>
      <c r="AZ53" s="1063">
        <v>14</v>
      </c>
      <c r="BA53" s="1064"/>
      <c r="BB53" s="989"/>
      <c r="BC53" s="990"/>
      <c r="BD53" s="940">
        <f t="shared" ref="BD53:BD69" si="16">IF(AS53="String", AZ53, IF(AS53="Number",ROUNDUP(AZ53/2,0),0))</f>
        <v>14</v>
      </c>
      <c r="BE53" s="941"/>
      <c r="BF53" s="941"/>
      <c r="BG53" s="942"/>
      <c r="BH53" s="943">
        <f t="shared" ref="BH53:BH69" si="17">IF(AS53="Number",1,IF(AS53="List",3,IF(AS53="Map", 3, IF(AS53="Boolean",1,0))))</f>
        <v>0</v>
      </c>
      <c r="BI53" s="944"/>
      <c r="BJ53" s="944"/>
      <c r="BK53" s="945"/>
      <c r="BL53" s="943"/>
      <c r="BM53" s="944"/>
      <c r="BN53" s="944"/>
      <c r="BO53" s="945"/>
      <c r="BP53" s="940">
        <f t="shared" ref="BP53:BP69" si="18">AV53+BD53+BH53</f>
        <v>34</v>
      </c>
      <c r="BQ53" s="941"/>
      <c r="BR53" s="941"/>
      <c r="BS53" s="942"/>
      <c r="BT53" s="1060"/>
      <c r="BU53" s="1061"/>
      <c r="BV53" s="1062"/>
      <c r="BW53" s="120"/>
      <c r="BX53" s="121"/>
    </row>
    <row r="54" spans="2:76" ht="33.75" customHeight="1">
      <c r="B54" s="116"/>
      <c r="C54" s="117">
        <v>35</v>
      </c>
      <c r="D54" s="1038"/>
      <c r="E54" s="1039"/>
      <c r="F54" s="1038"/>
      <c r="G54" s="1039"/>
      <c r="H54" s="118"/>
      <c r="I54" s="118"/>
      <c r="J54" s="119"/>
      <c r="K54" s="119"/>
      <c r="L54" s="167"/>
      <c r="M54" s="167" t="s">
        <v>776</v>
      </c>
      <c r="N54" s="167"/>
      <c r="O54" s="167"/>
      <c r="P54" s="167"/>
      <c r="Q54" s="167"/>
      <c r="R54" s="167"/>
      <c r="S54" s="167"/>
      <c r="T54" s="167"/>
      <c r="U54" s="167"/>
      <c r="V54" s="168"/>
      <c r="W54" s="166" t="s">
        <v>176</v>
      </c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994"/>
      <c r="AT54" s="994"/>
      <c r="AU54" s="994"/>
      <c r="AV54" s="940"/>
      <c r="AW54" s="941"/>
      <c r="AX54" s="941"/>
      <c r="AY54" s="942"/>
      <c r="AZ54" s="1063"/>
      <c r="BA54" s="1064"/>
      <c r="BB54" s="989"/>
      <c r="BC54" s="990"/>
      <c r="BD54" s="940"/>
      <c r="BE54" s="941"/>
      <c r="BF54" s="941"/>
      <c r="BG54" s="942"/>
      <c r="BH54" s="943"/>
      <c r="BI54" s="944"/>
      <c r="BJ54" s="944"/>
      <c r="BK54" s="945"/>
      <c r="BL54" s="943"/>
      <c r="BM54" s="944"/>
      <c r="BN54" s="944"/>
      <c r="BO54" s="945"/>
      <c r="BP54" s="940"/>
      <c r="BQ54" s="941"/>
      <c r="BR54" s="941"/>
      <c r="BS54" s="942"/>
      <c r="BT54" s="1060"/>
      <c r="BU54" s="1061"/>
      <c r="BV54" s="1062"/>
      <c r="BW54" s="120"/>
      <c r="BX54" s="121"/>
    </row>
    <row r="55" spans="2:76" ht="67.5" customHeight="1">
      <c r="B55" s="116"/>
      <c r="C55" s="127">
        <v>36</v>
      </c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25" t="s">
        <v>219</v>
      </c>
      <c r="O55" s="125"/>
      <c r="P55" s="125"/>
      <c r="Q55" s="125"/>
      <c r="R55" s="125"/>
      <c r="S55" s="125"/>
      <c r="T55" s="125"/>
      <c r="U55" s="125"/>
      <c r="V55" s="126"/>
      <c r="W55" s="166" t="s">
        <v>127</v>
      </c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6"/>
      <c r="AI55" s="767" t="s">
        <v>638</v>
      </c>
      <c r="AJ55" s="768"/>
      <c r="AK55" s="768"/>
      <c r="AL55" s="768"/>
      <c r="AM55" s="768"/>
      <c r="AN55" s="768"/>
      <c r="AO55" s="768"/>
      <c r="AP55" s="768"/>
      <c r="AQ55" s="768"/>
      <c r="AR55" s="769"/>
      <c r="AS55" s="1055" t="s">
        <v>42</v>
      </c>
      <c r="AT55" s="1055"/>
      <c r="AU55" s="1055"/>
      <c r="AV55" s="940">
        <f t="shared" si="15"/>
        <v>15</v>
      </c>
      <c r="AW55" s="941"/>
      <c r="AX55" s="941"/>
      <c r="AY55" s="942"/>
      <c r="AZ55" s="759">
        <v>1</v>
      </c>
      <c r="BA55" s="760"/>
      <c r="BB55" s="760"/>
      <c r="BC55" s="818"/>
      <c r="BD55" s="940">
        <f t="shared" si="16"/>
        <v>1</v>
      </c>
      <c r="BE55" s="941"/>
      <c r="BF55" s="941"/>
      <c r="BG55" s="942"/>
      <c r="BH55" s="943">
        <f t="shared" si="17"/>
        <v>1</v>
      </c>
      <c r="BI55" s="944"/>
      <c r="BJ55" s="944"/>
      <c r="BK55" s="945"/>
      <c r="BL55" s="940"/>
      <c r="BM55" s="941"/>
      <c r="BN55" s="941"/>
      <c r="BO55" s="942"/>
      <c r="BP55" s="940">
        <f t="shared" si="18"/>
        <v>17</v>
      </c>
      <c r="BQ55" s="941"/>
      <c r="BR55" s="941"/>
      <c r="BS55" s="942"/>
      <c r="BT55" s="1060"/>
      <c r="BU55" s="1061"/>
      <c r="BV55" s="1062"/>
      <c r="BW55" s="120"/>
      <c r="BX55" s="121"/>
    </row>
    <row r="56" spans="2:76" ht="33.75" customHeight="1">
      <c r="B56" s="116"/>
      <c r="C56" s="117">
        <v>37</v>
      </c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 t="s">
        <v>106</v>
      </c>
      <c r="O56" s="167"/>
      <c r="P56" s="167"/>
      <c r="Q56" s="167"/>
      <c r="R56" s="167"/>
      <c r="S56" s="167"/>
      <c r="T56" s="167"/>
      <c r="U56" s="167"/>
      <c r="V56" s="168"/>
      <c r="W56" s="166" t="s">
        <v>24</v>
      </c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 t="s">
        <v>291</v>
      </c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 t="s">
        <v>18</v>
      </c>
      <c r="AT56" s="1041"/>
      <c r="AU56" s="1042"/>
      <c r="AV56" s="940">
        <f t="shared" si="15"/>
        <v>9</v>
      </c>
      <c r="AW56" s="941"/>
      <c r="AX56" s="941"/>
      <c r="AY56" s="942"/>
      <c r="AZ56" s="988">
        <v>14</v>
      </c>
      <c r="BA56" s="989"/>
      <c r="BB56" s="989"/>
      <c r="BC56" s="990"/>
      <c r="BD56" s="940">
        <f t="shared" si="16"/>
        <v>14</v>
      </c>
      <c r="BE56" s="941"/>
      <c r="BF56" s="941"/>
      <c r="BG56" s="942"/>
      <c r="BH56" s="943">
        <f t="shared" si="17"/>
        <v>0</v>
      </c>
      <c r="BI56" s="944"/>
      <c r="BJ56" s="944"/>
      <c r="BK56" s="945"/>
      <c r="BL56" s="940"/>
      <c r="BM56" s="941"/>
      <c r="BN56" s="941"/>
      <c r="BO56" s="942"/>
      <c r="BP56" s="940">
        <f t="shared" si="18"/>
        <v>23</v>
      </c>
      <c r="BQ56" s="941"/>
      <c r="BR56" s="941"/>
      <c r="BS56" s="942"/>
      <c r="BT56" s="1060"/>
      <c r="BU56" s="1061"/>
      <c r="BV56" s="1062"/>
      <c r="BW56" s="120"/>
      <c r="BX56" s="121"/>
    </row>
    <row r="57" spans="2:76" ht="33.75" customHeight="1">
      <c r="B57" s="116"/>
      <c r="C57" s="127">
        <v>38</v>
      </c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 t="s">
        <v>232</v>
      </c>
      <c r="O57" s="167"/>
      <c r="P57" s="167"/>
      <c r="Q57" s="167"/>
      <c r="R57" s="167"/>
      <c r="S57" s="167"/>
      <c r="T57" s="167"/>
      <c r="U57" s="167"/>
      <c r="V57" s="168"/>
      <c r="W57" s="166" t="s">
        <v>160</v>
      </c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8"/>
      <c r="AI57" s="749" t="s">
        <v>639</v>
      </c>
      <c r="AJ57" s="750"/>
      <c r="AK57" s="750"/>
      <c r="AL57" s="750"/>
      <c r="AM57" s="750"/>
      <c r="AN57" s="750"/>
      <c r="AO57" s="750"/>
      <c r="AP57" s="750"/>
      <c r="AQ57" s="750"/>
      <c r="AR57" s="751"/>
      <c r="AS57" s="1065" t="s">
        <v>42</v>
      </c>
      <c r="AT57" s="1066"/>
      <c r="AU57" s="1067"/>
      <c r="AV57" s="940">
        <f t="shared" si="15"/>
        <v>9</v>
      </c>
      <c r="AW57" s="941"/>
      <c r="AX57" s="941"/>
      <c r="AY57" s="942"/>
      <c r="AZ57" s="988">
        <v>10</v>
      </c>
      <c r="BA57" s="989"/>
      <c r="BB57" s="989"/>
      <c r="BC57" s="990"/>
      <c r="BD57" s="940">
        <f t="shared" si="16"/>
        <v>5</v>
      </c>
      <c r="BE57" s="941"/>
      <c r="BF57" s="941"/>
      <c r="BG57" s="942"/>
      <c r="BH57" s="943">
        <f t="shared" si="17"/>
        <v>1</v>
      </c>
      <c r="BI57" s="944"/>
      <c r="BJ57" s="944"/>
      <c r="BK57" s="945"/>
      <c r="BL57" s="940"/>
      <c r="BM57" s="941"/>
      <c r="BN57" s="941"/>
      <c r="BO57" s="942"/>
      <c r="BP57" s="940">
        <f t="shared" si="18"/>
        <v>15</v>
      </c>
      <c r="BQ57" s="941"/>
      <c r="BR57" s="941"/>
      <c r="BS57" s="942"/>
      <c r="BT57" s="1060"/>
      <c r="BU57" s="1061"/>
      <c r="BV57" s="1062"/>
      <c r="BW57" s="120"/>
      <c r="BX57" s="121"/>
    </row>
    <row r="58" spans="2:76" ht="33.75" customHeight="1">
      <c r="B58" s="116"/>
      <c r="C58" s="117">
        <v>39</v>
      </c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 t="s">
        <v>234</v>
      </c>
      <c r="O58" s="167"/>
      <c r="P58" s="167"/>
      <c r="Q58" s="167"/>
      <c r="R58" s="167"/>
      <c r="S58" s="167"/>
      <c r="T58" s="167"/>
      <c r="U58" s="167"/>
      <c r="V58" s="168"/>
      <c r="W58" s="166" t="s">
        <v>132</v>
      </c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8"/>
      <c r="AI58" s="749" t="s">
        <v>640</v>
      </c>
      <c r="AJ58" s="750"/>
      <c r="AK58" s="750"/>
      <c r="AL58" s="750"/>
      <c r="AM58" s="750"/>
      <c r="AN58" s="750"/>
      <c r="AO58" s="750"/>
      <c r="AP58" s="750"/>
      <c r="AQ58" s="750"/>
      <c r="AR58" s="751"/>
      <c r="AS58" s="1056" t="s">
        <v>42</v>
      </c>
      <c r="AT58" s="1041"/>
      <c r="AU58" s="1042"/>
      <c r="AV58" s="940">
        <f t="shared" si="15"/>
        <v>13</v>
      </c>
      <c r="AW58" s="941"/>
      <c r="AX58" s="941"/>
      <c r="AY58" s="942"/>
      <c r="AZ58" s="988">
        <v>1</v>
      </c>
      <c r="BA58" s="989"/>
      <c r="BB58" s="989"/>
      <c r="BC58" s="990"/>
      <c r="BD58" s="940">
        <f t="shared" si="16"/>
        <v>1</v>
      </c>
      <c r="BE58" s="941"/>
      <c r="BF58" s="941"/>
      <c r="BG58" s="942"/>
      <c r="BH58" s="943">
        <f t="shared" si="17"/>
        <v>1</v>
      </c>
      <c r="BI58" s="944"/>
      <c r="BJ58" s="944"/>
      <c r="BK58" s="945"/>
      <c r="BL58" s="940"/>
      <c r="BM58" s="941"/>
      <c r="BN58" s="941"/>
      <c r="BO58" s="942"/>
      <c r="BP58" s="940">
        <f t="shared" si="18"/>
        <v>15</v>
      </c>
      <c r="BQ58" s="941"/>
      <c r="BR58" s="941"/>
      <c r="BS58" s="942"/>
      <c r="BT58" s="1060"/>
      <c r="BU58" s="1061"/>
      <c r="BV58" s="1062"/>
      <c r="BW58" s="120"/>
      <c r="BX58" s="121"/>
    </row>
    <row r="59" spans="2:76" ht="33.75" customHeight="1">
      <c r="B59" s="116"/>
      <c r="C59" s="127">
        <v>40</v>
      </c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 t="s">
        <v>236</v>
      </c>
      <c r="O59" s="167"/>
      <c r="P59" s="167"/>
      <c r="Q59" s="167"/>
      <c r="R59" s="167"/>
      <c r="S59" s="167"/>
      <c r="T59" s="167"/>
      <c r="U59" s="167"/>
      <c r="V59" s="168"/>
      <c r="W59" s="166" t="s">
        <v>161</v>
      </c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8"/>
      <c r="AI59" s="749" t="s">
        <v>641</v>
      </c>
      <c r="AJ59" s="750"/>
      <c r="AK59" s="750"/>
      <c r="AL59" s="750"/>
      <c r="AM59" s="750"/>
      <c r="AN59" s="750"/>
      <c r="AO59" s="750"/>
      <c r="AP59" s="750"/>
      <c r="AQ59" s="750"/>
      <c r="AR59" s="751"/>
      <c r="AS59" s="1056" t="s">
        <v>42</v>
      </c>
      <c r="AT59" s="1041"/>
      <c r="AU59" s="1042"/>
      <c r="AV59" s="940">
        <f t="shared" si="15"/>
        <v>9</v>
      </c>
      <c r="AW59" s="941"/>
      <c r="AX59" s="941"/>
      <c r="AY59" s="942"/>
      <c r="AZ59" s="988">
        <v>10</v>
      </c>
      <c r="BA59" s="989"/>
      <c r="BB59" s="989"/>
      <c r="BC59" s="990"/>
      <c r="BD59" s="940">
        <f t="shared" si="16"/>
        <v>5</v>
      </c>
      <c r="BE59" s="941"/>
      <c r="BF59" s="941"/>
      <c r="BG59" s="942"/>
      <c r="BH59" s="943">
        <f t="shared" si="17"/>
        <v>1</v>
      </c>
      <c r="BI59" s="944"/>
      <c r="BJ59" s="944"/>
      <c r="BK59" s="945"/>
      <c r="BL59" s="940"/>
      <c r="BM59" s="941"/>
      <c r="BN59" s="941"/>
      <c r="BO59" s="942"/>
      <c r="BP59" s="940">
        <f t="shared" si="18"/>
        <v>15</v>
      </c>
      <c r="BQ59" s="941"/>
      <c r="BR59" s="941"/>
      <c r="BS59" s="942"/>
      <c r="BT59" s="1068"/>
      <c r="BU59" s="1069"/>
      <c r="BV59" s="1070"/>
      <c r="BW59" s="120"/>
      <c r="BX59" s="121"/>
    </row>
    <row r="60" spans="2:76" ht="33.75" customHeight="1">
      <c r="B60" s="116"/>
      <c r="C60" s="117">
        <v>41</v>
      </c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 t="s">
        <v>238</v>
      </c>
      <c r="O60" s="167"/>
      <c r="P60" s="167"/>
      <c r="Q60" s="167"/>
      <c r="R60" s="167"/>
      <c r="S60" s="167"/>
      <c r="T60" s="167"/>
      <c r="U60" s="167"/>
      <c r="V60" s="168"/>
      <c r="W60" s="166" t="s">
        <v>128</v>
      </c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49" t="s">
        <v>642</v>
      </c>
      <c r="AJ60" s="750"/>
      <c r="AK60" s="750"/>
      <c r="AL60" s="750"/>
      <c r="AM60" s="750"/>
      <c r="AN60" s="750"/>
      <c r="AO60" s="750"/>
      <c r="AP60" s="750"/>
      <c r="AQ60" s="750"/>
      <c r="AR60" s="751"/>
      <c r="AS60" s="1056" t="s">
        <v>42</v>
      </c>
      <c r="AT60" s="1041"/>
      <c r="AU60" s="1042"/>
      <c r="AV60" s="940">
        <f t="shared" si="15"/>
        <v>13</v>
      </c>
      <c r="AW60" s="941"/>
      <c r="AX60" s="941"/>
      <c r="AY60" s="942"/>
      <c r="AZ60" s="940">
        <v>1</v>
      </c>
      <c r="BA60" s="941"/>
      <c r="BB60" s="941"/>
      <c r="BC60" s="942"/>
      <c r="BD60" s="940">
        <f t="shared" si="16"/>
        <v>1</v>
      </c>
      <c r="BE60" s="941"/>
      <c r="BF60" s="941"/>
      <c r="BG60" s="942"/>
      <c r="BH60" s="943">
        <f t="shared" si="17"/>
        <v>1</v>
      </c>
      <c r="BI60" s="944"/>
      <c r="BJ60" s="944"/>
      <c r="BK60" s="945"/>
      <c r="BL60" s="175"/>
      <c r="BM60" s="176"/>
      <c r="BN60" s="176"/>
      <c r="BO60" s="177"/>
      <c r="BP60" s="940">
        <f t="shared" si="18"/>
        <v>15</v>
      </c>
      <c r="BQ60" s="941"/>
      <c r="BR60" s="941"/>
      <c r="BS60" s="942"/>
      <c r="BT60" s="1068"/>
      <c r="BU60" s="1069"/>
      <c r="BV60" s="1070"/>
      <c r="BW60" s="120"/>
      <c r="BX60" s="121"/>
    </row>
    <row r="61" spans="2:76" ht="33.75" customHeight="1">
      <c r="B61" s="116"/>
      <c r="C61" s="127">
        <v>42</v>
      </c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 t="s">
        <v>107</v>
      </c>
      <c r="O61" s="167"/>
      <c r="P61" s="167"/>
      <c r="Q61" s="167"/>
      <c r="R61" s="167"/>
      <c r="S61" s="167"/>
      <c r="T61" s="167"/>
      <c r="U61" s="167"/>
      <c r="V61" s="168"/>
      <c r="W61" s="166" t="s">
        <v>162</v>
      </c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 t="s">
        <v>708</v>
      </c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 t="s">
        <v>42</v>
      </c>
      <c r="AT61" s="1041"/>
      <c r="AU61" s="1042"/>
      <c r="AV61" s="940">
        <f t="shared" si="15"/>
        <v>9</v>
      </c>
      <c r="AW61" s="941"/>
      <c r="AX61" s="941"/>
      <c r="AY61" s="942"/>
      <c r="AZ61" s="940">
        <v>3</v>
      </c>
      <c r="BA61" s="941"/>
      <c r="BB61" s="941"/>
      <c r="BC61" s="942"/>
      <c r="BD61" s="940">
        <f t="shared" si="16"/>
        <v>2</v>
      </c>
      <c r="BE61" s="941"/>
      <c r="BF61" s="941"/>
      <c r="BG61" s="942"/>
      <c r="BH61" s="943">
        <f t="shared" si="17"/>
        <v>1</v>
      </c>
      <c r="BI61" s="944"/>
      <c r="BJ61" s="944"/>
      <c r="BK61" s="945"/>
      <c r="BL61" s="160"/>
      <c r="BM61" s="161"/>
      <c r="BN61" s="161"/>
      <c r="BO61" s="162"/>
      <c r="BP61" s="940">
        <f t="shared" si="18"/>
        <v>12</v>
      </c>
      <c r="BQ61" s="941"/>
      <c r="BR61" s="941"/>
      <c r="BS61" s="942"/>
      <c r="BT61" s="1060"/>
      <c r="BU61" s="1061"/>
      <c r="BV61" s="1062"/>
      <c r="BW61" s="120"/>
      <c r="BX61" s="121"/>
    </row>
    <row r="62" spans="2:76" ht="33.75" customHeight="1">
      <c r="B62" s="116"/>
      <c r="C62" s="117">
        <v>43</v>
      </c>
      <c r="D62" s="1038"/>
      <c r="E62" s="1039"/>
      <c r="F62" s="1038"/>
      <c r="G62" s="1039"/>
      <c r="H62" s="118"/>
      <c r="I62" s="118"/>
      <c r="J62" s="119"/>
      <c r="K62" s="119"/>
      <c r="L62" s="167"/>
      <c r="M62" s="167" t="s">
        <v>777</v>
      </c>
      <c r="N62" s="167"/>
      <c r="O62" s="167"/>
      <c r="P62" s="167"/>
      <c r="Q62" s="167"/>
      <c r="R62" s="167"/>
      <c r="S62" s="167"/>
      <c r="T62" s="167"/>
      <c r="U62" s="167"/>
      <c r="V62" s="168"/>
      <c r="W62" s="166" t="s">
        <v>698</v>
      </c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 t="s">
        <v>691</v>
      </c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 t="s">
        <v>18</v>
      </c>
      <c r="AT62" s="1041"/>
      <c r="AU62" s="1042"/>
      <c r="AV62" s="940">
        <f t="shared" si="15"/>
        <v>33</v>
      </c>
      <c r="AW62" s="941"/>
      <c r="AX62" s="941"/>
      <c r="AY62" s="942"/>
      <c r="AZ62" s="988">
        <v>14</v>
      </c>
      <c r="BA62" s="989"/>
      <c r="BB62" s="989"/>
      <c r="BC62" s="990"/>
      <c r="BD62" s="940">
        <f>IF(AS62="String", AZ62, IF(AS62="Number",ROUNDUP(AZ62/2,0),0))</f>
        <v>14</v>
      </c>
      <c r="BE62" s="941"/>
      <c r="BF62" s="941"/>
      <c r="BG62" s="942"/>
      <c r="BH62" s="943">
        <f>IF(AS62="Number",1,IF(AS62="List",3,IF(AS62="Map", 3, IF(AS62="Boolean",1,0))))</f>
        <v>0</v>
      </c>
      <c r="BI62" s="944"/>
      <c r="BJ62" s="944"/>
      <c r="BK62" s="945"/>
      <c r="BL62" s="940"/>
      <c r="BM62" s="941"/>
      <c r="BN62" s="941"/>
      <c r="BO62" s="942"/>
      <c r="BP62" s="940">
        <f>AV62+BD62+BH62</f>
        <v>47</v>
      </c>
      <c r="BQ62" s="941"/>
      <c r="BR62" s="941"/>
      <c r="BS62" s="942"/>
      <c r="BT62" s="1068"/>
      <c r="BU62" s="1069"/>
      <c r="BV62" s="1070"/>
      <c r="BW62" s="120"/>
      <c r="BX62" s="121"/>
    </row>
    <row r="63" spans="2:76" ht="33.75" customHeight="1">
      <c r="B63" s="116"/>
      <c r="C63" s="127">
        <v>44</v>
      </c>
      <c r="D63" s="1038"/>
      <c r="E63" s="1039"/>
      <c r="F63" s="1038"/>
      <c r="G63" s="1039"/>
      <c r="H63" s="118"/>
      <c r="I63" s="118"/>
      <c r="J63" s="119"/>
      <c r="K63" s="119"/>
      <c r="L63" s="167"/>
      <c r="M63" s="167" t="s">
        <v>778</v>
      </c>
      <c r="N63" s="167"/>
      <c r="O63" s="167"/>
      <c r="P63" s="167"/>
      <c r="Q63" s="167"/>
      <c r="R63" s="167"/>
      <c r="S63" s="167"/>
      <c r="T63" s="167"/>
      <c r="U63" s="167"/>
      <c r="V63" s="168"/>
      <c r="W63" s="166" t="s">
        <v>700</v>
      </c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1071" t="s">
        <v>701</v>
      </c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 t="s">
        <v>44</v>
      </c>
      <c r="AT63" s="1041"/>
      <c r="AU63" s="1042"/>
      <c r="AV63" s="940">
        <f t="shared" si="15"/>
        <v>13</v>
      </c>
      <c r="AW63" s="941"/>
      <c r="AX63" s="941"/>
      <c r="AY63" s="942"/>
      <c r="AZ63" s="988">
        <v>1</v>
      </c>
      <c r="BA63" s="989"/>
      <c r="BB63" s="989"/>
      <c r="BC63" s="990"/>
      <c r="BD63" s="940">
        <f>IF(AS63="String", AZ63, IF(AS63="Number",ROUNDUP(AZ63/2,0),0))</f>
        <v>0</v>
      </c>
      <c r="BE63" s="941"/>
      <c r="BF63" s="941"/>
      <c r="BG63" s="942"/>
      <c r="BH63" s="943">
        <f>IF(AS63="Number",1,IF(AS63="List",3,IF(AS63="Map", 3, IF(AS63="Boolean",1,0))))</f>
        <v>1</v>
      </c>
      <c r="BI63" s="944"/>
      <c r="BJ63" s="944"/>
      <c r="BK63" s="945"/>
      <c r="BL63" s="940"/>
      <c r="BM63" s="941"/>
      <c r="BN63" s="941"/>
      <c r="BO63" s="942"/>
      <c r="BP63" s="940">
        <f>AV63+BD63+BH63</f>
        <v>14</v>
      </c>
      <c r="BQ63" s="941"/>
      <c r="BR63" s="941"/>
      <c r="BS63" s="942"/>
      <c r="BT63" s="1068"/>
      <c r="BU63" s="1069"/>
      <c r="BV63" s="1070"/>
      <c r="BW63" s="120"/>
      <c r="BX63" s="121"/>
    </row>
    <row r="64" spans="2:76" ht="33.75" customHeight="1">
      <c r="B64" s="116"/>
      <c r="C64" s="117">
        <v>45</v>
      </c>
      <c r="D64" s="1038"/>
      <c r="E64" s="1039"/>
      <c r="F64" s="1038"/>
      <c r="G64" s="1039"/>
      <c r="H64" s="118"/>
      <c r="I64" s="118"/>
      <c r="J64" s="119"/>
      <c r="K64" s="119"/>
      <c r="L64" s="167"/>
      <c r="M64" s="167" t="s">
        <v>779</v>
      </c>
      <c r="N64" s="167"/>
      <c r="O64" s="167"/>
      <c r="P64" s="167"/>
      <c r="Q64" s="167"/>
      <c r="R64" s="167"/>
      <c r="S64" s="167"/>
      <c r="T64" s="167"/>
      <c r="U64" s="167"/>
      <c r="V64" s="168"/>
      <c r="W64" s="166" t="s">
        <v>703</v>
      </c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 t="s">
        <v>691</v>
      </c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 t="s">
        <v>18</v>
      </c>
      <c r="AT64" s="1041"/>
      <c r="AU64" s="1042"/>
      <c r="AV64" s="940">
        <f t="shared" si="15"/>
        <v>26</v>
      </c>
      <c r="AW64" s="941"/>
      <c r="AX64" s="941"/>
      <c r="AY64" s="942"/>
      <c r="AZ64" s="988">
        <v>14</v>
      </c>
      <c r="BA64" s="989"/>
      <c r="BB64" s="989"/>
      <c r="BC64" s="990"/>
      <c r="BD64" s="940">
        <f>IF(AS64="String", AZ64, IF(AS64="Number",ROUNDUP(AZ64/2,0),0))</f>
        <v>14</v>
      </c>
      <c r="BE64" s="941"/>
      <c r="BF64" s="941"/>
      <c r="BG64" s="942"/>
      <c r="BH64" s="943">
        <f>IF(AS64="Number",1,IF(AS64="List",3,IF(AS64="Map", 3, IF(AS64="Boolean",1,0))))</f>
        <v>0</v>
      </c>
      <c r="BI64" s="944"/>
      <c r="BJ64" s="944"/>
      <c r="BK64" s="945"/>
      <c r="BL64" s="940"/>
      <c r="BM64" s="941"/>
      <c r="BN64" s="941"/>
      <c r="BO64" s="942"/>
      <c r="BP64" s="940">
        <f>AV64+BD64+BH64</f>
        <v>40</v>
      </c>
      <c r="BQ64" s="941"/>
      <c r="BR64" s="941"/>
      <c r="BS64" s="942"/>
      <c r="BT64" s="1068"/>
      <c r="BU64" s="1069"/>
      <c r="BV64" s="1070"/>
      <c r="BW64" s="120"/>
      <c r="BX64" s="121"/>
    </row>
    <row r="65" spans="2:76" ht="33.75" customHeight="1">
      <c r="B65" s="116"/>
      <c r="C65" s="127">
        <v>46</v>
      </c>
      <c r="D65" s="1038"/>
      <c r="E65" s="1039"/>
      <c r="F65" s="1038"/>
      <c r="G65" s="1039"/>
      <c r="H65" s="118"/>
      <c r="I65" s="118"/>
      <c r="J65" s="119"/>
      <c r="K65" s="119"/>
      <c r="L65" s="125"/>
      <c r="M65" s="167" t="s">
        <v>780</v>
      </c>
      <c r="N65" s="167"/>
      <c r="O65" s="167"/>
      <c r="P65" s="167"/>
      <c r="Q65" s="167"/>
      <c r="R65" s="167"/>
      <c r="S65" s="167"/>
      <c r="T65" s="167"/>
      <c r="U65" s="167"/>
      <c r="V65" s="168"/>
      <c r="W65" s="220" t="s">
        <v>167</v>
      </c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6"/>
      <c r="AI65" s="749" t="s">
        <v>686</v>
      </c>
      <c r="AJ65" s="750"/>
      <c r="AK65" s="750"/>
      <c r="AL65" s="750"/>
      <c r="AM65" s="750"/>
      <c r="AN65" s="750"/>
      <c r="AO65" s="750"/>
      <c r="AP65" s="750"/>
      <c r="AQ65" s="750"/>
      <c r="AR65" s="751"/>
      <c r="AS65" s="1056" t="s">
        <v>42</v>
      </c>
      <c r="AT65" s="1041"/>
      <c r="AU65" s="1042"/>
      <c r="AV65" s="940">
        <f t="shared" si="15"/>
        <v>3</v>
      </c>
      <c r="AW65" s="941"/>
      <c r="AX65" s="941"/>
      <c r="AY65" s="942"/>
      <c r="AZ65" s="1063">
        <v>8</v>
      </c>
      <c r="BA65" s="1064"/>
      <c r="BB65" s="989"/>
      <c r="BC65" s="990"/>
      <c r="BD65" s="940">
        <f t="shared" si="16"/>
        <v>4</v>
      </c>
      <c r="BE65" s="941"/>
      <c r="BF65" s="941"/>
      <c r="BG65" s="942"/>
      <c r="BH65" s="943">
        <f t="shared" si="17"/>
        <v>1</v>
      </c>
      <c r="BI65" s="944"/>
      <c r="BJ65" s="944"/>
      <c r="BK65" s="945"/>
      <c r="BL65" s="940"/>
      <c r="BM65" s="941"/>
      <c r="BN65" s="941"/>
      <c r="BO65" s="942"/>
      <c r="BP65" s="940">
        <f t="shared" si="18"/>
        <v>8</v>
      </c>
      <c r="BQ65" s="941"/>
      <c r="BR65" s="941"/>
      <c r="BS65" s="942"/>
      <c r="BT65" s="1068"/>
      <c r="BU65" s="1069"/>
      <c r="BV65" s="1070"/>
      <c r="BW65" s="120"/>
      <c r="BX65" s="121"/>
    </row>
    <row r="66" spans="2:76" ht="33.75" customHeight="1">
      <c r="B66" s="116"/>
      <c r="C66" s="117">
        <v>47</v>
      </c>
      <c r="D66" s="1038"/>
      <c r="E66" s="1039"/>
      <c r="F66" s="1038"/>
      <c r="G66" s="1039"/>
      <c r="H66" s="118"/>
      <c r="I66" s="118"/>
      <c r="J66" s="119"/>
      <c r="K66" s="119"/>
      <c r="L66" s="167"/>
      <c r="M66" s="167" t="s">
        <v>781</v>
      </c>
      <c r="N66" s="167"/>
      <c r="O66" s="167"/>
      <c r="P66" s="167"/>
      <c r="Q66" s="167"/>
      <c r="R66" s="167"/>
      <c r="S66" s="167"/>
      <c r="T66" s="167"/>
      <c r="U66" s="167"/>
      <c r="V66" s="168"/>
      <c r="W66" s="166" t="s">
        <v>166</v>
      </c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49" t="s">
        <v>687</v>
      </c>
      <c r="AJ66" s="750"/>
      <c r="AK66" s="750"/>
      <c r="AL66" s="750"/>
      <c r="AM66" s="750"/>
      <c r="AN66" s="750"/>
      <c r="AO66" s="750"/>
      <c r="AP66" s="750"/>
      <c r="AQ66" s="750"/>
      <c r="AR66" s="751"/>
      <c r="AS66" s="1056" t="s">
        <v>42</v>
      </c>
      <c r="AT66" s="1041"/>
      <c r="AU66" s="1042"/>
      <c r="AV66" s="940">
        <f t="shared" si="15"/>
        <v>14</v>
      </c>
      <c r="AW66" s="941"/>
      <c r="AX66" s="941"/>
      <c r="AY66" s="942"/>
      <c r="AZ66" s="1063">
        <v>5</v>
      </c>
      <c r="BA66" s="1064"/>
      <c r="BB66" s="989"/>
      <c r="BC66" s="990"/>
      <c r="BD66" s="940">
        <f t="shared" si="16"/>
        <v>3</v>
      </c>
      <c r="BE66" s="941"/>
      <c r="BF66" s="941"/>
      <c r="BG66" s="942"/>
      <c r="BH66" s="943">
        <f t="shared" si="17"/>
        <v>1</v>
      </c>
      <c r="BI66" s="944"/>
      <c r="BJ66" s="944"/>
      <c r="BK66" s="945"/>
      <c r="BL66" s="175"/>
      <c r="BM66" s="176"/>
      <c r="BN66" s="176"/>
      <c r="BO66" s="177"/>
      <c r="BP66" s="940">
        <f t="shared" si="18"/>
        <v>18</v>
      </c>
      <c r="BQ66" s="941"/>
      <c r="BR66" s="941"/>
      <c r="BS66" s="942"/>
      <c r="BT66" s="1068"/>
      <c r="BU66" s="1069"/>
      <c r="BV66" s="1070"/>
      <c r="BW66" s="120"/>
      <c r="BX66" s="121"/>
    </row>
    <row r="67" spans="2:76" ht="33.75" customHeight="1">
      <c r="B67" s="116"/>
      <c r="C67" s="127">
        <v>48</v>
      </c>
      <c r="D67" s="1038"/>
      <c r="E67" s="1039"/>
      <c r="F67" s="1038"/>
      <c r="G67" s="1039"/>
      <c r="H67" s="118"/>
      <c r="I67" s="118"/>
      <c r="J67" s="119"/>
      <c r="K67" s="119"/>
      <c r="L67" s="167"/>
      <c r="M67" s="167" t="s">
        <v>782</v>
      </c>
      <c r="N67" s="167"/>
      <c r="O67" s="167"/>
      <c r="P67" s="167"/>
      <c r="Q67" s="167"/>
      <c r="R67" s="167"/>
      <c r="S67" s="167"/>
      <c r="T67" s="167"/>
      <c r="U67" s="167"/>
      <c r="V67" s="168"/>
      <c r="W67" s="166" t="s">
        <v>705</v>
      </c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 t="s">
        <v>691</v>
      </c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 t="s">
        <v>18</v>
      </c>
      <c r="AT67" s="1041"/>
      <c r="AU67" s="1042"/>
      <c r="AV67" s="940">
        <f t="shared" si="15"/>
        <v>21</v>
      </c>
      <c r="AW67" s="941"/>
      <c r="AX67" s="941"/>
      <c r="AY67" s="942"/>
      <c r="AZ67" s="988">
        <v>14</v>
      </c>
      <c r="BA67" s="989"/>
      <c r="BB67" s="989"/>
      <c r="BC67" s="990"/>
      <c r="BD67" s="940">
        <f>IF(AS67="String", AZ67, IF(AS67="Number",ROUNDUP(AZ67/2,0),0))</f>
        <v>14</v>
      </c>
      <c r="BE67" s="941"/>
      <c r="BF67" s="941"/>
      <c r="BG67" s="942"/>
      <c r="BH67" s="943">
        <f>IF(AS67="Number",1,IF(AS67="List",3,IF(AS67="Map", 3, IF(AS67="Boolean",1,0))))</f>
        <v>0</v>
      </c>
      <c r="BI67" s="944"/>
      <c r="BJ67" s="944"/>
      <c r="BK67" s="945"/>
      <c r="BL67" s="940"/>
      <c r="BM67" s="941"/>
      <c r="BN67" s="941"/>
      <c r="BO67" s="942"/>
      <c r="BP67" s="940">
        <f>AV67+BD67+BH67</f>
        <v>35</v>
      </c>
      <c r="BQ67" s="941"/>
      <c r="BR67" s="941"/>
      <c r="BS67" s="942"/>
      <c r="BT67" s="1068"/>
      <c r="BU67" s="1069"/>
      <c r="BV67" s="1070"/>
      <c r="BW67" s="120"/>
      <c r="BX67" s="121"/>
    </row>
    <row r="68" spans="2:76" ht="33.75" customHeight="1">
      <c r="B68" s="116"/>
      <c r="C68" s="117">
        <v>49</v>
      </c>
      <c r="D68" s="1038"/>
      <c r="E68" s="1039"/>
      <c r="F68" s="1038"/>
      <c r="G68" s="1039"/>
      <c r="H68" s="118"/>
      <c r="I68" s="118"/>
      <c r="J68" s="119"/>
      <c r="K68" s="119"/>
      <c r="L68" s="167"/>
      <c r="M68" s="167" t="s">
        <v>170</v>
      </c>
      <c r="N68" s="167"/>
      <c r="O68" s="167"/>
      <c r="P68" s="167"/>
      <c r="Q68" s="167"/>
      <c r="R68" s="167"/>
      <c r="S68" s="167"/>
      <c r="T68" s="167"/>
      <c r="U68" s="167"/>
      <c r="V68" s="168"/>
      <c r="W68" s="166" t="s">
        <v>170</v>
      </c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49" t="s">
        <v>260</v>
      </c>
      <c r="AJ68" s="750"/>
      <c r="AK68" s="750"/>
      <c r="AL68" s="750"/>
      <c r="AM68" s="750"/>
      <c r="AN68" s="750"/>
      <c r="AO68" s="750"/>
      <c r="AP68" s="750"/>
      <c r="AQ68" s="750"/>
      <c r="AR68" s="751"/>
      <c r="AS68" s="988" t="s">
        <v>27</v>
      </c>
      <c r="AT68" s="989"/>
      <c r="AU68" s="990"/>
      <c r="AV68" s="940">
        <f t="shared" si="15"/>
        <v>3</v>
      </c>
      <c r="AW68" s="941"/>
      <c r="AX68" s="941"/>
      <c r="AY68" s="942"/>
      <c r="AZ68" s="940">
        <v>0</v>
      </c>
      <c r="BA68" s="941"/>
      <c r="BB68" s="941"/>
      <c r="BC68" s="942"/>
      <c r="BD68" s="940">
        <f t="shared" si="16"/>
        <v>0</v>
      </c>
      <c r="BE68" s="941"/>
      <c r="BF68" s="941"/>
      <c r="BG68" s="942"/>
      <c r="BH68" s="943">
        <f t="shared" si="17"/>
        <v>3</v>
      </c>
      <c r="BI68" s="944"/>
      <c r="BJ68" s="944"/>
      <c r="BK68" s="945"/>
      <c r="BL68" s="160"/>
      <c r="BM68" s="161"/>
      <c r="BN68" s="161"/>
      <c r="BO68" s="162"/>
      <c r="BP68" s="940">
        <f t="shared" si="18"/>
        <v>6</v>
      </c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>
        <v>50</v>
      </c>
      <c r="D69" s="1038"/>
      <c r="E69" s="1039"/>
      <c r="F69" s="1038"/>
      <c r="G69" s="1039"/>
      <c r="H69" s="118"/>
      <c r="I69" s="118"/>
      <c r="J69" s="119"/>
      <c r="K69" s="119"/>
      <c r="L69" s="167"/>
      <c r="M69" s="167" t="s">
        <v>783</v>
      </c>
      <c r="N69" s="167"/>
      <c r="O69" s="167"/>
      <c r="P69" s="167"/>
      <c r="Q69" s="167"/>
      <c r="R69" s="167"/>
      <c r="S69" s="167"/>
      <c r="T69" s="167"/>
      <c r="U69" s="167"/>
      <c r="V69" s="168"/>
      <c r="W69" s="166" t="s">
        <v>707</v>
      </c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 t="s">
        <v>691</v>
      </c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 t="s">
        <v>18</v>
      </c>
      <c r="AT69" s="1041"/>
      <c r="AU69" s="1042"/>
      <c r="AV69" s="940">
        <f t="shared" si="15"/>
        <v>20</v>
      </c>
      <c r="AW69" s="941"/>
      <c r="AX69" s="941"/>
      <c r="AY69" s="942"/>
      <c r="AZ69" s="988">
        <v>14</v>
      </c>
      <c r="BA69" s="989"/>
      <c r="BB69" s="989"/>
      <c r="BC69" s="990"/>
      <c r="BD69" s="940">
        <f t="shared" si="16"/>
        <v>14</v>
      </c>
      <c r="BE69" s="941"/>
      <c r="BF69" s="941"/>
      <c r="BG69" s="942"/>
      <c r="BH69" s="943">
        <f t="shared" si="17"/>
        <v>0</v>
      </c>
      <c r="BI69" s="944"/>
      <c r="BJ69" s="944"/>
      <c r="BK69" s="945"/>
      <c r="BL69" s="940"/>
      <c r="BM69" s="941"/>
      <c r="BN69" s="941"/>
      <c r="BO69" s="942"/>
      <c r="BP69" s="940">
        <f t="shared" si="18"/>
        <v>34</v>
      </c>
      <c r="BQ69" s="941"/>
      <c r="BR69" s="941"/>
      <c r="BS69" s="942"/>
      <c r="BT69" s="1046"/>
      <c r="BU69" s="1047"/>
      <c r="BV69" s="1048"/>
      <c r="BW69" s="120"/>
      <c r="BX69" s="121"/>
    </row>
    <row r="70" spans="2:76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49"/>
      <c r="AJ70" s="750"/>
      <c r="AK70" s="750"/>
      <c r="AL70" s="750"/>
      <c r="AM70" s="750"/>
      <c r="AN70" s="750"/>
      <c r="AO70" s="750"/>
      <c r="AP70" s="750"/>
      <c r="AQ70" s="750"/>
      <c r="AR70" s="751"/>
      <c r="AS70" s="994"/>
      <c r="AT70" s="994"/>
      <c r="AU70" s="994"/>
      <c r="AV70" s="940"/>
      <c r="AW70" s="941"/>
      <c r="AX70" s="941"/>
      <c r="AY70" s="942"/>
      <c r="AZ70" s="940"/>
      <c r="BA70" s="941"/>
      <c r="BB70" s="941"/>
      <c r="BC70" s="942"/>
      <c r="BD70" s="940"/>
      <c r="BE70" s="941"/>
      <c r="BF70" s="941"/>
      <c r="BG70" s="942"/>
      <c r="BH70" s="943"/>
      <c r="BI70" s="944"/>
      <c r="BJ70" s="944"/>
      <c r="BK70" s="945"/>
      <c r="BL70" s="943"/>
      <c r="BM70" s="944"/>
      <c r="BN70" s="944"/>
      <c r="BO70" s="945"/>
      <c r="BP70" s="940"/>
      <c r="BQ70" s="941"/>
      <c r="BR70" s="941"/>
      <c r="BS70" s="942"/>
      <c r="BT70" s="1046"/>
      <c r="BU70" s="1047"/>
      <c r="BV70" s="1048"/>
      <c r="BW70" s="120"/>
      <c r="BX70" s="121"/>
    </row>
    <row r="71" spans="2:76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49"/>
      <c r="AJ71" s="750"/>
      <c r="AK71" s="750"/>
      <c r="AL71" s="750"/>
      <c r="AM71" s="750"/>
      <c r="AN71" s="750"/>
      <c r="AO71" s="750"/>
      <c r="AP71" s="750"/>
      <c r="AQ71" s="750"/>
      <c r="AR71" s="751"/>
      <c r="AS71" s="994"/>
      <c r="AT71" s="994"/>
      <c r="AU71" s="994"/>
      <c r="AV71" s="940"/>
      <c r="AW71" s="941"/>
      <c r="AX71" s="941"/>
      <c r="AY71" s="942"/>
      <c r="AZ71" s="940"/>
      <c r="BA71" s="941"/>
      <c r="BB71" s="941"/>
      <c r="BC71" s="942"/>
      <c r="BD71" s="940"/>
      <c r="BE71" s="941"/>
      <c r="BF71" s="941"/>
      <c r="BG71" s="942"/>
      <c r="BH71" s="943"/>
      <c r="BI71" s="944"/>
      <c r="BJ71" s="944"/>
      <c r="BK71" s="945"/>
      <c r="BL71" s="943"/>
      <c r="BM71" s="944"/>
      <c r="BN71" s="944"/>
      <c r="BO71" s="945"/>
      <c r="BP71" s="940"/>
      <c r="BQ71" s="941"/>
      <c r="BR71" s="941"/>
      <c r="BS71" s="942"/>
      <c r="BT71" s="1046"/>
      <c r="BU71" s="1047"/>
      <c r="BV71" s="1048"/>
      <c r="BW71" s="120"/>
      <c r="BX71" s="121"/>
    </row>
    <row r="72" spans="2:76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8"/>
      <c r="AI72" s="749"/>
      <c r="AJ72" s="750"/>
      <c r="AK72" s="750"/>
      <c r="AL72" s="750"/>
      <c r="AM72" s="750"/>
      <c r="AN72" s="750"/>
      <c r="AO72" s="750"/>
      <c r="AP72" s="750"/>
      <c r="AQ72" s="750"/>
      <c r="AR72" s="751"/>
      <c r="AS72" s="994"/>
      <c r="AT72" s="994"/>
      <c r="AU72" s="994"/>
      <c r="AV72" s="940"/>
      <c r="AW72" s="941"/>
      <c r="AX72" s="941"/>
      <c r="AY72" s="942"/>
      <c r="AZ72" s="940"/>
      <c r="BA72" s="941"/>
      <c r="BB72" s="941"/>
      <c r="BC72" s="942"/>
      <c r="BD72" s="940"/>
      <c r="BE72" s="941"/>
      <c r="BF72" s="941"/>
      <c r="BG72" s="942"/>
      <c r="BH72" s="943"/>
      <c r="BI72" s="944"/>
      <c r="BJ72" s="944"/>
      <c r="BK72" s="945"/>
      <c r="BL72" s="943"/>
      <c r="BM72" s="944"/>
      <c r="BN72" s="944"/>
      <c r="BO72" s="945"/>
      <c r="BP72" s="940"/>
      <c r="BQ72" s="941"/>
      <c r="BR72" s="941"/>
      <c r="BS72" s="942"/>
      <c r="BT72" s="1046"/>
      <c r="BU72" s="1047"/>
      <c r="BV72" s="1048"/>
      <c r="BW72" s="120"/>
      <c r="BX72" s="121"/>
    </row>
    <row r="73" spans="2:76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8"/>
      <c r="AI73" s="749"/>
      <c r="AJ73" s="750"/>
      <c r="AK73" s="750"/>
      <c r="AL73" s="750"/>
      <c r="AM73" s="750"/>
      <c r="AN73" s="750"/>
      <c r="AO73" s="750"/>
      <c r="AP73" s="750"/>
      <c r="AQ73" s="750"/>
      <c r="AR73" s="751"/>
      <c r="AS73" s="994"/>
      <c r="AT73" s="994"/>
      <c r="AU73" s="994"/>
      <c r="AV73" s="940"/>
      <c r="AW73" s="941"/>
      <c r="AX73" s="941"/>
      <c r="AY73" s="942"/>
      <c r="AZ73" s="940"/>
      <c r="BA73" s="941"/>
      <c r="BB73" s="941"/>
      <c r="BC73" s="942"/>
      <c r="BD73" s="940"/>
      <c r="BE73" s="941"/>
      <c r="BF73" s="941"/>
      <c r="BG73" s="942"/>
      <c r="BH73" s="943"/>
      <c r="BI73" s="944"/>
      <c r="BJ73" s="944"/>
      <c r="BK73" s="945"/>
      <c r="BL73" s="943"/>
      <c r="BM73" s="944"/>
      <c r="BN73" s="944"/>
      <c r="BO73" s="945"/>
      <c r="BP73" s="940"/>
      <c r="BQ73" s="941"/>
      <c r="BR73" s="941"/>
      <c r="BS73" s="942"/>
      <c r="BT73" s="1046"/>
      <c r="BU73" s="1047"/>
      <c r="BV73" s="1048"/>
      <c r="BW73" s="120"/>
      <c r="BX73" s="121"/>
    </row>
    <row r="74" spans="2:76">
      <c r="B74" s="11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7"/>
      <c r="X74" s="167"/>
      <c r="Y74" s="167"/>
      <c r="Z74" s="167"/>
      <c r="AA74" s="167"/>
      <c r="AB74" s="167"/>
      <c r="AC74" s="167"/>
      <c r="AD74" s="167"/>
      <c r="AE74" s="167"/>
      <c r="AF74" s="167"/>
      <c r="AG74" s="167"/>
      <c r="AH74" s="168"/>
      <c r="AI74" s="749"/>
      <c r="AJ74" s="750"/>
      <c r="AK74" s="750"/>
      <c r="AL74" s="750"/>
      <c r="AM74" s="750"/>
      <c r="AN74" s="750"/>
      <c r="AO74" s="750"/>
      <c r="AP74" s="750"/>
      <c r="AQ74" s="750"/>
      <c r="AR74" s="751"/>
      <c r="AS74" s="994"/>
      <c r="AT74" s="994"/>
      <c r="AU74" s="994"/>
      <c r="AV74" s="940"/>
      <c r="AW74" s="941"/>
      <c r="AX74" s="941"/>
      <c r="AY74" s="942"/>
      <c r="AZ74" s="940"/>
      <c r="BA74" s="941"/>
      <c r="BB74" s="941"/>
      <c r="BC74" s="942"/>
      <c r="BD74" s="940"/>
      <c r="BE74" s="941"/>
      <c r="BF74" s="941"/>
      <c r="BG74" s="942"/>
      <c r="BH74" s="943"/>
      <c r="BI74" s="944"/>
      <c r="BJ74" s="944"/>
      <c r="BK74" s="945"/>
      <c r="BL74" s="943"/>
      <c r="BM74" s="944"/>
      <c r="BN74" s="944"/>
      <c r="BO74" s="945"/>
      <c r="BP74" s="940"/>
      <c r="BQ74" s="941"/>
      <c r="BR74" s="941"/>
      <c r="BS74" s="942"/>
      <c r="BT74" s="1046"/>
      <c r="BU74" s="1047"/>
      <c r="BV74" s="1048"/>
      <c r="BW74" s="120"/>
      <c r="BX74" s="121"/>
    </row>
    <row r="75" spans="2:76">
      <c r="B75" s="11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7"/>
      <c r="X75" s="167"/>
      <c r="Y75" s="167"/>
      <c r="Z75" s="167"/>
      <c r="AA75" s="167"/>
      <c r="AB75" s="167"/>
      <c r="AC75" s="167"/>
      <c r="AD75" s="167"/>
      <c r="AE75" s="167"/>
      <c r="AF75" s="167"/>
      <c r="AG75" s="167"/>
      <c r="AH75" s="168"/>
      <c r="AI75" s="749"/>
      <c r="AJ75" s="750"/>
      <c r="AK75" s="750"/>
      <c r="AL75" s="750"/>
      <c r="AM75" s="750"/>
      <c r="AN75" s="750"/>
      <c r="AO75" s="750"/>
      <c r="AP75" s="750"/>
      <c r="AQ75" s="750"/>
      <c r="AR75" s="751"/>
      <c r="AS75" s="994"/>
      <c r="AT75" s="994"/>
      <c r="AU75" s="994"/>
      <c r="AV75" s="940"/>
      <c r="AW75" s="941"/>
      <c r="AX75" s="941"/>
      <c r="AY75" s="942"/>
      <c r="AZ75" s="940"/>
      <c r="BA75" s="941"/>
      <c r="BB75" s="941"/>
      <c r="BC75" s="942"/>
      <c r="BD75" s="940"/>
      <c r="BE75" s="941"/>
      <c r="BF75" s="941"/>
      <c r="BG75" s="942"/>
      <c r="BH75" s="943"/>
      <c r="BI75" s="944"/>
      <c r="BJ75" s="944"/>
      <c r="BK75" s="945"/>
      <c r="BL75" s="943"/>
      <c r="BM75" s="944"/>
      <c r="BN75" s="944"/>
      <c r="BO75" s="945"/>
      <c r="BP75" s="940"/>
      <c r="BQ75" s="941"/>
      <c r="BR75" s="941"/>
      <c r="BS75" s="942"/>
      <c r="BT75" s="1046"/>
      <c r="BU75" s="1047"/>
      <c r="BV75" s="1048"/>
      <c r="BW75" s="120"/>
      <c r="BX75" s="121"/>
    </row>
    <row r="76" spans="2:76">
      <c r="B76" s="11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8"/>
      <c r="AI76" s="749"/>
      <c r="AJ76" s="750"/>
      <c r="AK76" s="750"/>
      <c r="AL76" s="750"/>
      <c r="AM76" s="750"/>
      <c r="AN76" s="750"/>
      <c r="AO76" s="750"/>
      <c r="AP76" s="750"/>
      <c r="AQ76" s="750"/>
      <c r="AR76" s="751"/>
      <c r="AS76" s="994"/>
      <c r="AT76" s="994"/>
      <c r="AU76" s="994"/>
      <c r="AV76" s="940"/>
      <c r="AW76" s="941"/>
      <c r="AX76" s="941"/>
      <c r="AY76" s="942"/>
      <c r="AZ76" s="940"/>
      <c r="BA76" s="941"/>
      <c r="BB76" s="941"/>
      <c r="BC76" s="942"/>
      <c r="BD76" s="940"/>
      <c r="BE76" s="941"/>
      <c r="BF76" s="941"/>
      <c r="BG76" s="942"/>
      <c r="BH76" s="943"/>
      <c r="BI76" s="944"/>
      <c r="BJ76" s="944"/>
      <c r="BK76" s="945"/>
      <c r="BL76" s="943"/>
      <c r="BM76" s="944"/>
      <c r="BN76" s="944"/>
      <c r="BO76" s="945"/>
      <c r="BP76" s="940"/>
      <c r="BQ76" s="941"/>
      <c r="BR76" s="941"/>
      <c r="BS76" s="942"/>
      <c r="BT76" s="1046"/>
      <c r="BU76" s="1047"/>
      <c r="BV76" s="1048"/>
      <c r="BW76" s="120"/>
      <c r="BX76" s="121"/>
    </row>
    <row r="77" spans="2:76">
      <c r="B77" s="116"/>
      <c r="C77" s="127"/>
      <c r="D77" s="1038"/>
      <c r="E77" s="1039"/>
      <c r="F77" s="1038"/>
      <c r="G77" s="1039"/>
      <c r="H77" s="118"/>
      <c r="I77" s="118"/>
      <c r="J77" s="119"/>
      <c r="K77" s="119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8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8"/>
      <c r="AI77" s="749"/>
      <c r="AJ77" s="750"/>
      <c r="AK77" s="750"/>
      <c r="AL77" s="750"/>
      <c r="AM77" s="750"/>
      <c r="AN77" s="750"/>
      <c r="AO77" s="750"/>
      <c r="AP77" s="750"/>
      <c r="AQ77" s="750"/>
      <c r="AR77" s="751"/>
      <c r="AS77" s="994"/>
      <c r="AT77" s="994"/>
      <c r="AU77" s="994"/>
      <c r="AV77" s="940"/>
      <c r="AW77" s="941"/>
      <c r="AX77" s="941"/>
      <c r="AY77" s="942"/>
      <c r="AZ77" s="940"/>
      <c r="BA77" s="941"/>
      <c r="BB77" s="941"/>
      <c r="BC77" s="942"/>
      <c r="BD77" s="940"/>
      <c r="BE77" s="941"/>
      <c r="BF77" s="941"/>
      <c r="BG77" s="942"/>
      <c r="BH77" s="943"/>
      <c r="BI77" s="944"/>
      <c r="BJ77" s="944"/>
      <c r="BK77" s="945"/>
      <c r="BL77" s="943"/>
      <c r="BM77" s="944"/>
      <c r="BN77" s="944"/>
      <c r="BO77" s="945"/>
      <c r="BP77" s="940"/>
      <c r="BQ77" s="941"/>
      <c r="BR77" s="941"/>
      <c r="BS77" s="942"/>
      <c r="BT77" s="1046"/>
      <c r="BU77" s="1047"/>
      <c r="BV77" s="1048"/>
      <c r="BW77" s="120"/>
      <c r="BX77" s="121"/>
    </row>
    <row r="78" spans="2:76">
      <c r="B78" s="116"/>
      <c r="C78" s="127"/>
      <c r="D78" s="1038"/>
      <c r="E78" s="1039"/>
      <c r="F78" s="1038"/>
      <c r="G78" s="1039"/>
      <c r="H78" s="118"/>
      <c r="I78" s="118"/>
      <c r="J78" s="119"/>
      <c r="K78" s="119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8"/>
      <c r="W78" s="167"/>
      <c r="X78" s="167"/>
      <c r="Y78" s="167"/>
      <c r="Z78" s="167"/>
      <c r="AA78" s="167"/>
      <c r="AB78" s="167"/>
      <c r="AC78" s="167"/>
      <c r="AD78" s="167"/>
      <c r="AE78" s="167"/>
      <c r="AF78" s="167"/>
      <c r="AG78" s="167"/>
      <c r="AH78" s="168"/>
      <c r="AI78" s="749"/>
      <c r="AJ78" s="750"/>
      <c r="AK78" s="750"/>
      <c r="AL78" s="750"/>
      <c r="AM78" s="750"/>
      <c r="AN78" s="750"/>
      <c r="AO78" s="750"/>
      <c r="AP78" s="750"/>
      <c r="AQ78" s="750"/>
      <c r="AR78" s="751"/>
      <c r="AS78" s="994"/>
      <c r="AT78" s="994"/>
      <c r="AU78" s="994"/>
      <c r="AV78" s="940"/>
      <c r="AW78" s="941"/>
      <c r="AX78" s="941"/>
      <c r="AY78" s="942"/>
      <c r="AZ78" s="940"/>
      <c r="BA78" s="941"/>
      <c r="BB78" s="941"/>
      <c r="BC78" s="942"/>
      <c r="BD78" s="940"/>
      <c r="BE78" s="941"/>
      <c r="BF78" s="941"/>
      <c r="BG78" s="942"/>
      <c r="BH78" s="943"/>
      <c r="BI78" s="944"/>
      <c r="BJ78" s="944"/>
      <c r="BK78" s="945"/>
      <c r="BL78" s="943"/>
      <c r="BM78" s="944"/>
      <c r="BN78" s="944"/>
      <c r="BO78" s="945"/>
      <c r="BP78" s="940"/>
      <c r="BQ78" s="941"/>
      <c r="BR78" s="941"/>
      <c r="BS78" s="942"/>
      <c r="BT78" s="1046"/>
      <c r="BU78" s="1047"/>
      <c r="BV78" s="1048"/>
      <c r="BW78" s="120"/>
      <c r="BX78" s="121"/>
    </row>
    <row r="79" spans="2:76">
      <c r="B79" s="116"/>
      <c r="C79" s="127"/>
      <c r="D79" s="1038"/>
      <c r="E79" s="1039"/>
      <c r="F79" s="1038"/>
      <c r="G79" s="1039"/>
      <c r="H79" s="118"/>
      <c r="I79" s="118"/>
      <c r="J79" s="119"/>
      <c r="K79" s="119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8"/>
      <c r="W79" s="167"/>
      <c r="X79" s="167"/>
      <c r="Y79" s="167"/>
      <c r="Z79" s="167"/>
      <c r="AA79" s="167"/>
      <c r="AB79" s="167"/>
      <c r="AC79" s="167"/>
      <c r="AD79" s="167"/>
      <c r="AE79" s="167"/>
      <c r="AF79" s="167"/>
      <c r="AG79" s="167"/>
      <c r="AH79" s="168"/>
      <c r="AI79" s="749"/>
      <c r="AJ79" s="750"/>
      <c r="AK79" s="750"/>
      <c r="AL79" s="750"/>
      <c r="AM79" s="750"/>
      <c r="AN79" s="750"/>
      <c r="AO79" s="750"/>
      <c r="AP79" s="750"/>
      <c r="AQ79" s="750"/>
      <c r="AR79" s="751"/>
      <c r="AS79" s="994"/>
      <c r="AT79" s="994"/>
      <c r="AU79" s="994"/>
      <c r="AV79" s="940"/>
      <c r="AW79" s="941"/>
      <c r="AX79" s="941"/>
      <c r="AY79" s="942"/>
      <c r="AZ79" s="940"/>
      <c r="BA79" s="941"/>
      <c r="BB79" s="941"/>
      <c r="BC79" s="942"/>
      <c r="BD79" s="940"/>
      <c r="BE79" s="941"/>
      <c r="BF79" s="941"/>
      <c r="BG79" s="942"/>
      <c r="BH79" s="943"/>
      <c r="BI79" s="944"/>
      <c r="BJ79" s="944"/>
      <c r="BK79" s="945"/>
      <c r="BL79" s="943"/>
      <c r="BM79" s="944"/>
      <c r="BN79" s="944"/>
      <c r="BO79" s="945"/>
      <c r="BP79" s="940"/>
      <c r="BQ79" s="941"/>
      <c r="BR79" s="941"/>
      <c r="BS79" s="942"/>
      <c r="BT79" s="1046"/>
      <c r="BU79" s="1047"/>
      <c r="BV79" s="1048"/>
      <c r="BW79" s="120"/>
      <c r="BX79" s="121"/>
    </row>
    <row r="80" spans="2:76">
      <c r="B80" s="116"/>
      <c r="C80" s="127"/>
      <c r="D80" s="1038"/>
      <c r="E80" s="1039"/>
      <c r="F80" s="1038"/>
      <c r="G80" s="1039"/>
      <c r="H80" s="118"/>
      <c r="I80" s="118"/>
      <c r="J80" s="119"/>
      <c r="K80" s="119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8"/>
      <c r="W80" s="167"/>
      <c r="X80" s="167"/>
      <c r="Y80" s="167"/>
      <c r="Z80" s="167"/>
      <c r="AA80" s="167"/>
      <c r="AB80" s="167"/>
      <c r="AC80" s="167"/>
      <c r="AD80" s="167"/>
      <c r="AE80" s="167"/>
      <c r="AF80" s="167"/>
      <c r="AG80" s="167"/>
      <c r="AH80" s="168"/>
      <c r="AI80" s="749"/>
      <c r="AJ80" s="750"/>
      <c r="AK80" s="750"/>
      <c r="AL80" s="750"/>
      <c r="AM80" s="750"/>
      <c r="AN80" s="750"/>
      <c r="AO80" s="750"/>
      <c r="AP80" s="750"/>
      <c r="AQ80" s="750"/>
      <c r="AR80" s="751"/>
      <c r="AS80" s="994"/>
      <c r="AT80" s="994"/>
      <c r="AU80" s="994"/>
      <c r="AV80" s="940"/>
      <c r="AW80" s="941"/>
      <c r="AX80" s="941"/>
      <c r="AY80" s="942"/>
      <c r="AZ80" s="940"/>
      <c r="BA80" s="941"/>
      <c r="BB80" s="941"/>
      <c r="BC80" s="942"/>
      <c r="BD80" s="940"/>
      <c r="BE80" s="941"/>
      <c r="BF80" s="941"/>
      <c r="BG80" s="942"/>
      <c r="BH80" s="943"/>
      <c r="BI80" s="944"/>
      <c r="BJ80" s="944"/>
      <c r="BK80" s="945"/>
      <c r="BL80" s="943"/>
      <c r="BM80" s="944"/>
      <c r="BN80" s="944"/>
      <c r="BO80" s="945"/>
      <c r="BP80" s="940"/>
      <c r="BQ80" s="941"/>
      <c r="BR80" s="941"/>
      <c r="BS80" s="942"/>
      <c r="BT80" s="1046"/>
      <c r="BU80" s="1047"/>
      <c r="BV80" s="1048"/>
      <c r="BW80" s="120"/>
      <c r="BX80" s="121"/>
    </row>
    <row r="81" spans="2:76">
      <c r="B81" s="116"/>
      <c r="C81" s="127"/>
      <c r="D81" s="1038"/>
      <c r="E81" s="1039"/>
      <c r="F81" s="1038"/>
      <c r="G81" s="1039"/>
      <c r="H81" s="118"/>
      <c r="I81" s="118"/>
      <c r="J81" s="119"/>
      <c r="K81" s="119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8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8"/>
      <c r="AI81" s="749"/>
      <c r="AJ81" s="750"/>
      <c r="AK81" s="750"/>
      <c r="AL81" s="750"/>
      <c r="AM81" s="750"/>
      <c r="AN81" s="750"/>
      <c r="AO81" s="750"/>
      <c r="AP81" s="750"/>
      <c r="AQ81" s="750"/>
      <c r="AR81" s="751"/>
      <c r="AS81" s="994"/>
      <c r="AT81" s="994"/>
      <c r="AU81" s="994"/>
      <c r="AV81" s="940"/>
      <c r="AW81" s="941"/>
      <c r="AX81" s="941"/>
      <c r="AY81" s="942"/>
      <c r="AZ81" s="940"/>
      <c r="BA81" s="941"/>
      <c r="BB81" s="941"/>
      <c r="BC81" s="942"/>
      <c r="BD81" s="940"/>
      <c r="BE81" s="941"/>
      <c r="BF81" s="941"/>
      <c r="BG81" s="942"/>
      <c r="BH81" s="943"/>
      <c r="BI81" s="944"/>
      <c r="BJ81" s="944"/>
      <c r="BK81" s="945"/>
      <c r="BL81" s="943"/>
      <c r="BM81" s="944"/>
      <c r="BN81" s="944"/>
      <c r="BO81" s="945"/>
      <c r="BP81" s="940"/>
      <c r="BQ81" s="941"/>
      <c r="BR81" s="941"/>
      <c r="BS81" s="942"/>
      <c r="BT81" s="1046"/>
      <c r="BU81" s="1047"/>
      <c r="BV81" s="1048"/>
      <c r="BW81" s="120"/>
      <c r="BX81" s="121"/>
    </row>
    <row r="82" spans="2:76">
      <c r="B82" s="116"/>
      <c r="C82" s="127"/>
      <c r="D82" s="1038"/>
      <c r="E82" s="1039"/>
      <c r="F82" s="1038"/>
      <c r="G82" s="1039"/>
      <c r="H82" s="118"/>
      <c r="I82" s="118"/>
      <c r="J82" s="119"/>
      <c r="K82" s="119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8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8"/>
      <c r="AI82" s="749"/>
      <c r="AJ82" s="750"/>
      <c r="AK82" s="750"/>
      <c r="AL82" s="750"/>
      <c r="AM82" s="750"/>
      <c r="AN82" s="750"/>
      <c r="AO82" s="750"/>
      <c r="AP82" s="750"/>
      <c r="AQ82" s="750"/>
      <c r="AR82" s="751"/>
      <c r="AS82" s="994"/>
      <c r="AT82" s="994"/>
      <c r="AU82" s="994"/>
      <c r="AV82" s="940"/>
      <c r="AW82" s="941"/>
      <c r="AX82" s="941"/>
      <c r="AY82" s="942"/>
      <c r="AZ82" s="940"/>
      <c r="BA82" s="941"/>
      <c r="BB82" s="941"/>
      <c r="BC82" s="942"/>
      <c r="BD82" s="940"/>
      <c r="BE82" s="941"/>
      <c r="BF82" s="941"/>
      <c r="BG82" s="942"/>
      <c r="BH82" s="943"/>
      <c r="BI82" s="944"/>
      <c r="BJ82" s="944"/>
      <c r="BK82" s="945"/>
      <c r="BL82" s="943"/>
      <c r="BM82" s="944"/>
      <c r="BN82" s="944"/>
      <c r="BO82" s="945"/>
      <c r="BP82" s="940"/>
      <c r="BQ82" s="941"/>
      <c r="BR82" s="941"/>
      <c r="BS82" s="942"/>
      <c r="BT82" s="1046"/>
      <c r="BU82" s="1047"/>
      <c r="BV82" s="1048"/>
      <c r="BW82" s="120"/>
      <c r="BX82" s="121"/>
    </row>
    <row r="83" spans="2:76">
      <c r="B83" s="116"/>
      <c r="C83" s="127"/>
      <c r="D83" s="1038"/>
      <c r="E83" s="1039"/>
      <c r="F83" s="1038"/>
      <c r="G83" s="1039"/>
      <c r="H83" s="118"/>
      <c r="I83" s="118"/>
      <c r="J83" s="119"/>
      <c r="K83" s="119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8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7"/>
      <c r="AH83" s="168"/>
      <c r="AI83" s="749"/>
      <c r="AJ83" s="750"/>
      <c r="AK83" s="750"/>
      <c r="AL83" s="750"/>
      <c r="AM83" s="750"/>
      <c r="AN83" s="750"/>
      <c r="AO83" s="750"/>
      <c r="AP83" s="750"/>
      <c r="AQ83" s="750"/>
      <c r="AR83" s="751"/>
      <c r="AS83" s="994"/>
      <c r="AT83" s="994"/>
      <c r="AU83" s="994"/>
      <c r="AV83" s="940"/>
      <c r="AW83" s="941"/>
      <c r="AX83" s="941"/>
      <c r="AY83" s="942"/>
      <c r="AZ83" s="940"/>
      <c r="BA83" s="941"/>
      <c r="BB83" s="941"/>
      <c r="BC83" s="942"/>
      <c r="BD83" s="940"/>
      <c r="BE83" s="941"/>
      <c r="BF83" s="941"/>
      <c r="BG83" s="942"/>
      <c r="BH83" s="943"/>
      <c r="BI83" s="944"/>
      <c r="BJ83" s="944"/>
      <c r="BK83" s="945"/>
      <c r="BL83" s="943"/>
      <c r="BM83" s="944"/>
      <c r="BN83" s="944"/>
      <c r="BO83" s="945"/>
      <c r="BP83" s="940"/>
      <c r="BQ83" s="941"/>
      <c r="BR83" s="941"/>
      <c r="BS83" s="942"/>
      <c r="BT83" s="1046"/>
      <c r="BU83" s="1047"/>
      <c r="BV83" s="1048"/>
      <c r="BW83" s="120"/>
      <c r="BX83" s="121"/>
    </row>
    <row r="84" spans="2:76">
      <c r="B84" s="116"/>
      <c r="C84" s="127"/>
      <c r="D84" s="1038"/>
      <c r="E84" s="1039"/>
      <c r="F84" s="1038"/>
      <c r="G84" s="1039"/>
      <c r="H84" s="118"/>
      <c r="I84" s="118"/>
      <c r="J84" s="119"/>
      <c r="K84" s="119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8"/>
      <c r="W84" s="167"/>
      <c r="X84" s="167"/>
      <c r="Y84" s="167"/>
      <c r="Z84" s="167"/>
      <c r="AA84" s="167"/>
      <c r="AB84" s="167"/>
      <c r="AC84" s="167"/>
      <c r="AD84" s="167"/>
      <c r="AE84" s="167"/>
      <c r="AF84" s="167"/>
      <c r="AG84" s="167"/>
      <c r="AH84" s="168"/>
      <c r="AI84" s="749"/>
      <c r="AJ84" s="750"/>
      <c r="AK84" s="750"/>
      <c r="AL84" s="750"/>
      <c r="AM84" s="750"/>
      <c r="AN84" s="750"/>
      <c r="AO84" s="750"/>
      <c r="AP84" s="750"/>
      <c r="AQ84" s="750"/>
      <c r="AR84" s="751"/>
      <c r="AS84" s="994"/>
      <c r="AT84" s="994"/>
      <c r="AU84" s="994"/>
      <c r="AV84" s="940"/>
      <c r="AW84" s="941"/>
      <c r="AX84" s="941"/>
      <c r="AY84" s="942"/>
      <c r="AZ84" s="940"/>
      <c r="BA84" s="941"/>
      <c r="BB84" s="941"/>
      <c r="BC84" s="942"/>
      <c r="BD84" s="940"/>
      <c r="BE84" s="941"/>
      <c r="BF84" s="941"/>
      <c r="BG84" s="942"/>
      <c r="BH84" s="943"/>
      <c r="BI84" s="944"/>
      <c r="BJ84" s="944"/>
      <c r="BK84" s="945"/>
      <c r="BL84" s="943"/>
      <c r="BM84" s="944"/>
      <c r="BN84" s="944"/>
      <c r="BO84" s="945"/>
      <c r="BP84" s="940"/>
      <c r="BQ84" s="941"/>
      <c r="BR84" s="941"/>
      <c r="BS84" s="942"/>
      <c r="BT84" s="1046"/>
      <c r="BU84" s="1047"/>
      <c r="BV84" s="1048"/>
      <c r="BW84" s="120"/>
      <c r="BX84" s="121"/>
    </row>
    <row r="85" spans="2:76">
      <c r="B85" s="116"/>
      <c r="C85" s="127"/>
      <c r="D85" s="1038"/>
      <c r="E85" s="1039"/>
      <c r="F85" s="1038"/>
      <c r="G85" s="1039"/>
      <c r="H85" s="118"/>
      <c r="I85" s="118"/>
      <c r="J85" s="119"/>
      <c r="K85" s="119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8"/>
      <c r="W85" s="167"/>
      <c r="X85" s="167"/>
      <c r="Y85" s="167"/>
      <c r="Z85" s="167"/>
      <c r="AA85" s="167"/>
      <c r="AB85" s="167"/>
      <c r="AC85" s="167"/>
      <c r="AD85" s="167"/>
      <c r="AE85" s="167"/>
      <c r="AF85" s="167"/>
      <c r="AG85" s="167"/>
      <c r="AH85" s="168"/>
      <c r="AI85" s="749"/>
      <c r="AJ85" s="750"/>
      <c r="AK85" s="750"/>
      <c r="AL85" s="750"/>
      <c r="AM85" s="750"/>
      <c r="AN85" s="750"/>
      <c r="AO85" s="750"/>
      <c r="AP85" s="750"/>
      <c r="AQ85" s="750"/>
      <c r="AR85" s="751"/>
      <c r="AS85" s="994"/>
      <c r="AT85" s="994"/>
      <c r="AU85" s="994"/>
      <c r="AV85" s="940"/>
      <c r="AW85" s="941"/>
      <c r="AX85" s="941"/>
      <c r="AY85" s="942"/>
      <c r="AZ85" s="940"/>
      <c r="BA85" s="941"/>
      <c r="BB85" s="941"/>
      <c r="BC85" s="942"/>
      <c r="BD85" s="940"/>
      <c r="BE85" s="941"/>
      <c r="BF85" s="941"/>
      <c r="BG85" s="942"/>
      <c r="BH85" s="943"/>
      <c r="BI85" s="944"/>
      <c r="BJ85" s="944"/>
      <c r="BK85" s="945"/>
      <c r="BL85" s="943"/>
      <c r="BM85" s="944"/>
      <c r="BN85" s="944"/>
      <c r="BO85" s="945"/>
      <c r="BP85" s="940"/>
      <c r="BQ85" s="941"/>
      <c r="BR85" s="941"/>
      <c r="BS85" s="942"/>
      <c r="BT85" s="1046"/>
      <c r="BU85" s="1047"/>
      <c r="BV85" s="1048"/>
      <c r="BW85" s="120"/>
      <c r="BX85" s="121"/>
    </row>
    <row r="86" spans="2:76">
      <c r="B86" s="116"/>
      <c r="C86" s="127"/>
      <c r="D86" s="158"/>
      <c r="E86" s="159"/>
      <c r="F86" s="158"/>
      <c r="G86" s="159"/>
      <c r="H86" s="118"/>
      <c r="I86" s="118"/>
      <c r="J86" s="119"/>
      <c r="K86" s="119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8"/>
      <c r="W86" s="167"/>
      <c r="X86" s="167"/>
      <c r="Y86" s="167"/>
      <c r="Z86" s="167"/>
      <c r="AA86" s="167"/>
      <c r="AB86" s="167"/>
      <c r="AC86" s="167"/>
      <c r="AD86" s="167"/>
      <c r="AE86" s="167"/>
      <c r="AF86" s="167"/>
      <c r="AG86" s="167"/>
      <c r="AH86" s="168"/>
      <c r="AI86" s="178"/>
      <c r="AJ86" s="179"/>
      <c r="AK86" s="179"/>
      <c r="AL86" s="179"/>
      <c r="AM86" s="179"/>
      <c r="AN86" s="179"/>
      <c r="AO86" s="179"/>
      <c r="AP86" s="179"/>
      <c r="AQ86" s="179"/>
      <c r="AR86" s="180"/>
      <c r="AS86" s="994"/>
      <c r="AT86" s="994"/>
      <c r="AU86" s="994"/>
      <c r="AV86" s="160"/>
      <c r="AW86" s="161"/>
      <c r="AX86" s="161"/>
      <c r="AY86" s="162"/>
      <c r="AZ86" s="160"/>
      <c r="BA86" s="161"/>
      <c r="BB86" s="161"/>
      <c r="BC86" s="162"/>
      <c r="BD86" s="160"/>
      <c r="BE86" s="161"/>
      <c r="BF86" s="161"/>
      <c r="BG86" s="162"/>
      <c r="BH86" s="163"/>
      <c r="BI86" s="164"/>
      <c r="BJ86" s="164"/>
      <c r="BK86" s="165"/>
      <c r="BL86" s="163"/>
      <c r="BM86" s="164"/>
      <c r="BN86" s="164"/>
      <c r="BO86" s="165"/>
      <c r="BP86" s="160"/>
      <c r="BQ86" s="161"/>
      <c r="BR86" s="161"/>
      <c r="BS86" s="162"/>
      <c r="BT86" s="310"/>
      <c r="BU86" s="311"/>
      <c r="BV86" s="312"/>
      <c r="BW86" s="120"/>
      <c r="BX86" s="121"/>
    </row>
    <row r="87" spans="2:76">
      <c r="B87" s="116"/>
      <c r="C87" s="127"/>
      <c r="D87" s="1038"/>
      <c r="E87" s="1039"/>
      <c r="F87" s="1038"/>
      <c r="G87" s="1039"/>
      <c r="H87" s="118"/>
      <c r="I87" s="118"/>
      <c r="J87" s="119"/>
      <c r="K87" s="119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8"/>
      <c r="W87" s="167"/>
      <c r="X87" s="167"/>
      <c r="Y87" s="167"/>
      <c r="Z87" s="167"/>
      <c r="AA87" s="167"/>
      <c r="AB87" s="167"/>
      <c r="AC87" s="167"/>
      <c r="AD87" s="167"/>
      <c r="AE87" s="167"/>
      <c r="AF87" s="167"/>
      <c r="AG87" s="167"/>
      <c r="AH87" s="168"/>
      <c r="AI87" s="749"/>
      <c r="AJ87" s="750"/>
      <c r="AK87" s="750"/>
      <c r="AL87" s="750"/>
      <c r="AM87" s="750"/>
      <c r="AN87" s="750"/>
      <c r="AO87" s="750"/>
      <c r="AP87" s="750"/>
      <c r="AQ87" s="750"/>
      <c r="AR87" s="751"/>
      <c r="AS87" s="994"/>
      <c r="AT87" s="994"/>
      <c r="AU87" s="994"/>
      <c r="AV87" s="940"/>
      <c r="AW87" s="941"/>
      <c r="AX87" s="941"/>
      <c r="AY87" s="942"/>
      <c r="AZ87" s="940"/>
      <c r="BA87" s="941"/>
      <c r="BB87" s="941"/>
      <c r="BC87" s="942"/>
      <c r="BD87" s="940"/>
      <c r="BE87" s="941"/>
      <c r="BF87" s="941"/>
      <c r="BG87" s="942"/>
      <c r="BH87" s="943"/>
      <c r="BI87" s="944"/>
      <c r="BJ87" s="944"/>
      <c r="BK87" s="945"/>
      <c r="BL87" s="943"/>
      <c r="BM87" s="944"/>
      <c r="BN87" s="944"/>
      <c r="BO87" s="945"/>
      <c r="BP87" s="940"/>
      <c r="BQ87" s="941"/>
      <c r="BR87" s="941"/>
      <c r="BS87" s="942"/>
      <c r="BT87" s="1046"/>
      <c r="BU87" s="1047"/>
      <c r="BV87" s="1048"/>
      <c r="BW87" s="120"/>
      <c r="BX87" s="121"/>
    </row>
    <row r="88" spans="2:76">
      <c r="B88" s="116"/>
      <c r="C88" s="127"/>
      <c r="D88" s="1038"/>
      <c r="E88" s="1039"/>
      <c r="F88" s="1038"/>
      <c r="G88" s="1039"/>
      <c r="H88" s="118"/>
      <c r="I88" s="118"/>
      <c r="J88" s="119"/>
      <c r="K88" s="119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8"/>
      <c r="W88" s="167"/>
      <c r="X88" s="167"/>
      <c r="Y88" s="167"/>
      <c r="Z88" s="167"/>
      <c r="AA88" s="167"/>
      <c r="AB88" s="167"/>
      <c r="AC88" s="167"/>
      <c r="AD88" s="167"/>
      <c r="AE88" s="167"/>
      <c r="AF88" s="167"/>
      <c r="AG88" s="167"/>
      <c r="AH88" s="168"/>
      <c r="AI88" s="749"/>
      <c r="AJ88" s="750"/>
      <c r="AK88" s="750"/>
      <c r="AL88" s="750"/>
      <c r="AM88" s="750"/>
      <c r="AN88" s="750"/>
      <c r="AO88" s="750"/>
      <c r="AP88" s="750"/>
      <c r="AQ88" s="750"/>
      <c r="AR88" s="751"/>
      <c r="AS88" s="994"/>
      <c r="AT88" s="994"/>
      <c r="AU88" s="994"/>
      <c r="AV88" s="940"/>
      <c r="AW88" s="941"/>
      <c r="AX88" s="941"/>
      <c r="AY88" s="942"/>
      <c r="AZ88" s="940"/>
      <c r="BA88" s="941"/>
      <c r="BB88" s="941"/>
      <c r="BC88" s="942"/>
      <c r="BD88" s="940"/>
      <c r="BE88" s="941"/>
      <c r="BF88" s="941"/>
      <c r="BG88" s="942"/>
      <c r="BH88" s="943"/>
      <c r="BI88" s="944"/>
      <c r="BJ88" s="944"/>
      <c r="BK88" s="945"/>
      <c r="BL88" s="943"/>
      <c r="BM88" s="944"/>
      <c r="BN88" s="944"/>
      <c r="BO88" s="945"/>
      <c r="BP88" s="940"/>
      <c r="BQ88" s="941"/>
      <c r="BR88" s="941"/>
      <c r="BS88" s="942"/>
      <c r="BT88" s="1046"/>
      <c r="BU88" s="1047"/>
      <c r="BV88" s="1048"/>
      <c r="BW88" s="120"/>
      <c r="BX88" s="121"/>
    </row>
    <row r="89" spans="2:76">
      <c r="B89" s="116"/>
      <c r="C89" s="127"/>
      <c r="D89" s="1038"/>
      <c r="E89" s="1039"/>
      <c r="F89" s="1038"/>
      <c r="G89" s="1039"/>
      <c r="H89" s="118"/>
      <c r="I89" s="118"/>
      <c r="J89" s="119"/>
      <c r="K89" s="119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8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8"/>
      <c r="AI89" s="749"/>
      <c r="AJ89" s="750"/>
      <c r="AK89" s="750"/>
      <c r="AL89" s="750"/>
      <c r="AM89" s="750"/>
      <c r="AN89" s="750"/>
      <c r="AO89" s="750"/>
      <c r="AP89" s="750"/>
      <c r="AQ89" s="750"/>
      <c r="AR89" s="751"/>
      <c r="AS89" s="994"/>
      <c r="AT89" s="994"/>
      <c r="AU89" s="994"/>
      <c r="AV89" s="940"/>
      <c r="AW89" s="941"/>
      <c r="AX89" s="941"/>
      <c r="AY89" s="942"/>
      <c r="AZ89" s="940"/>
      <c r="BA89" s="941"/>
      <c r="BB89" s="941"/>
      <c r="BC89" s="942"/>
      <c r="BD89" s="940"/>
      <c r="BE89" s="941"/>
      <c r="BF89" s="941"/>
      <c r="BG89" s="942"/>
      <c r="BH89" s="943"/>
      <c r="BI89" s="944"/>
      <c r="BJ89" s="944"/>
      <c r="BK89" s="945"/>
      <c r="BL89" s="943"/>
      <c r="BM89" s="944"/>
      <c r="BN89" s="944"/>
      <c r="BO89" s="945"/>
      <c r="BP89" s="940"/>
      <c r="BQ89" s="941"/>
      <c r="BR89" s="941"/>
      <c r="BS89" s="942"/>
      <c r="BT89" s="1046"/>
      <c r="BU89" s="1047"/>
      <c r="BV89" s="1048"/>
      <c r="BW89" s="120"/>
      <c r="BX89" s="121"/>
    </row>
    <row r="90" spans="2:76">
      <c r="B90" s="116"/>
      <c r="C90" s="127"/>
      <c r="D90" s="1038"/>
      <c r="E90" s="1039"/>
      <c r="F90" s="1038"/>
      <c r="G90" s="1039"/>
      <c r="H90" s="118"/>
      <c r="I90" s="118"/>
      <c r="J90" s="119"/>
      <c r="K90" s="119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8"/>
      <c r="W90" s="167"/>
      <c r="X90" s="167"/>
      <c r="Y90" s="167"/>
      <c r="Z90" s="167"/>
      <c r="AA90" s="167"/>
      <c r="AB90" s="167"/>
      <c r="AC90" s="167"/>
      <c r="AD90" s="167"/>
      <c r="AE90" s="167"/>
      <c r="AF90" s="167"/>
      <c r="AG90" s="167"/>
      <c r="AH90" s="168"/>
      <c r="AI90" s="749"/>
      <c r="AJ90" s="750"/>
      <c r="AK90" s="750"/>
      <c r="AL90" s="750"/>
      <c r="AM90" s="750"/>
      <c r="AN90" s="750"/>
      <c r="AO90" s="750"/>
      <c r="AP90" s="750"/>
      <c r="AQ90" s="750"/>
      <c r="AR90" s="751"/>
      <c r="AS90" s="994"/>
      <c r="AT90" s="994"/>
      <c r="AU90" s="994"/>
      <c r="AV90" s="940"/>
      <c r="AW90" s="941"/>
      <c r="AX90" s="941"/>
      <c r="AY90" s="942"/>
      <c r="AZ90" s="940"/>
      <c r="BA90" s="941"/>
      <c r="BB90" s="941"/>
      <c r="BC90" s="942"/>
      <c r="BD90" s="940"/>
      <c r="BE90" s="941"/>
      <c r="BF90" s="941"/>
      <c r="BG90" s="942"/>
      <c r="BH90" s="943"/>
      <c r="BI90" s="944"/>
      <c r="BJ90" s="944"/>
      <c r="BK90" s="945"/>
      <c r="BL90" s="943"/>
      <c r="BM90" s="944"/>
      <c r="BN90" s="944"/>
      <c r="BO90" s="945"/>
      <c r="BP90" s="940"/>
      <c r="BQ90" s="941"/>
      <c r="BR90" s="941"/>
      <c r="BS90" s="942"/>
      <c r="BT90" s="1046"/>
      <c r="BU90" s="1047"/>
      <c r="BV90" s="1048"/>
      <c r="BW90" s="120"/>
      <c r="BX90" s="121"/>
    </row>
    <row r="91" spans="2:76" ht="12" customHeight="1" thickBot="1">
      <c r="B91" s="224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5"/>
      <c r="BB91" s="225"/>
      <c r="BC91" s="225"/>
      <c r="BD91" s="225"/>
      <c r="BE91" s="225"/>
      <c r="BF91" s="225"/>
      <c r="BG91" s="225"/>
      <c r="BH91" s="225"/>
      <c r="BI91" s="225"/>
      <c r="BJ91" s="225"/>
      <c r="BK91" s="225"/>
      <c r="BL91" s="225"/>
      <c r="BM91" s="225"/>
      <c r="BN91" s="225"/>
      <c r="BO91" s="225"/>
      <c r="BP91" s="225"/>
      <c r="BQ91" s="225"/>
      <c r="BR91" s="225"/>
      <c r="BS91" s="225"/>
      <c r="BT91" s="225"/>
      <c r="BU91" s="225"/>
      <c r="BV91" s="225"/>
      <c r="BW91" s="226"/>
      <c r="BX91" s="227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</sheetData>
  <mergeCells count="801">
    <mergeCell ref="BP69:BS69"/>
    <mergeCell ref="BT69:BV69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L69:BO69"/>
    <mergeCell ref="BP67:BS67"/>
    <mergeCell ref="BT67:BV67"/>
    <mergeCell ref="BT68:BV68"/>
    <mergeCell ref="D67:E67"/>
    <mergeCell ref="F67:G67"/>
    <mergeCell ref="AI67:AR67"/>
    <mergeCell ref="AS67:AU67"/>
    <mergeCell ref="AV67:AY67"/>
    <mergeCell ref="AZ67:BC67"/>
    <mergeCell ref="BD67:BG67"/>
    <mergeCell ref="BH67:BK67"/>
    <mergeCell ref="BL67:BO67"/>
    <mergeCell ref="D68:E68"/>
    <mergeCell ref="F68:G68"/>
    <mergeCell ref="AI68:AR68"/>
    <mergeCell ref="AS68:AU68"/>
    <mergeCell ref="AV68:AY68"/>
    <mergeCell ref="AZ68:BC68"/>
    <mergeCell ref="BD68:BG68"/>
    <mergeCell ref="BH68:BK68"/>
    <mergeCell ref="BP68:BS68"/>
    <mergeCell ref="BP65:BS65"/>
    <mergeCell ref="BT65:BV65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P66:BS66"/>
    <mergeCell ref="BT66:BV66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BP63:BS63"/>
    <mergeCell ref="BT63:BV63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L64:BO64"/>
    <mergeCell ref="BP64:BS64"/>
    <mergeCell ref="BT64:BV64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L63:BO63"/>
    <mergeCell ref="BT61:BV61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L62:BO62"/>
    <mergeCell ref="BP62:BS62"/>
    <mergeCell ref="BT62:BV62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P61:BS61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P60:BS60"/>
    <mergeCell ref="BT60:BV60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L59:BO59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T51:BV51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P51:BS51"/>
    <mergeCell ref="BP49:BS49"/>
    <mergeCell ref="BT49:BV49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0:BS50"/>
    <mergeCell ref="BT50:BV50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D90:BG90"/>
    <mergeCell ref="BH90:BK90"/>
    <mergeCell ref="BL90:BO90"/>
    <mergeCell ref="BP90:BS90"/>
    <mergeCell ref="BT90:BV90"/>
    <mergeCell ref="D90:E90"/>
    <mergeCell ref="F90:G90"/>
    <mergeCell ref="AI90:AR90"/>
    <mergeCell ref="AS90:AU90"/>
    <mergeCell ref="AV90:AY90"/>
    <mergeCell ref="AZ90:BC90"/>
    <mergeCell ref="AZ89:BC89"/>
    <mergeCell ref="BD89:BG89"/>
    <mergeCell ref="BH89:BK89"/>
    <mergeCell ref="BL89:BO89"/>
    <mergeCell ref="BP89:BS89"/>
    <mergeCell ref="BT89:BV89"/>
    <mergeCell ref="BD88:BG88"/>
    <mergeCell ref="BH88:BK88"/>
    <mergeCell ref="BL88:BO88"/>
    <mergeCell ref="BP88:BS88"/>
    <mergeCell ref="BT88:BV88"/>
    <mergeCell ref="AZ88:BC88"/>
    <mergeCell ref="D89:E89"/>
    <mergeCell ref="F89:G89"/>
    <mergeCell ref="AI89:AR89"/>
    <mergeCell ref="AS89:AU89"/>
    <mergeCell ref="AV89:AY89"/>
    <mergeCell ref="D88:E88"/>
    <mergeCell ref="F88:G88"/>
    <mergeCell ref="AI88:AR88"/>
    <mergeCell ref="AS88:AU88"/>
    <mergeCell ref="AV88:AY88"/>
    <mergeCell ref="AZ87:BC87"/>
    <mergeCell ref="BD87:BG87"/>
    <mergeCell ref="BH87:BK87"/>
    <mergeCell ref="BL87:BO87"/>
    <mergeCell ref="BP87:BS87"/>
    <mergeCell ref="BT87:BV87"/>
    <mergeCell ref="AS86:AU86"/>
    <mergeCell ref="D87:E87"/>
    <mergeCell ref="F87:G87"/>
    <mergeCell ref="AI87:AR87"/>
    <mergeCell ref="AS87:AU87"/>
    <mergeCell ref="AV87:AY87"/>
    <mergeCell ref="AZ85:BC85"/>
    <mergeCell ref="BD85:BG85"/>
    <mergeCell ref="BH85:BK85"/>
    <mergeCell ref="BL85:BO85"/>
    <mergeCell ref="BP85:BS85"/>
    <mergeCell ref="BT85:BV85"/>
    <mergeCell ref="BD84:BG84"/>
    <mergeCell ref="BH84:BK84"/>
    <mergeCell ref="BL84:BO84"/>
    <mergeCell ref="BP84:BS84"/>
    <mergeCell ref="BT84:BV84"/>
    <mergeCell ref="AZ84:BC84"/>
    <mergeCell ref="D85:E85"/>
    <mergeCell ref="F85:G85"/>
    <mergeCell ref="AI85:AR85"/>
    <mergeCell ref="AS85:AU85"/>
    <mergeCell ref="AV85:AY85"/>
    <mergeCell ref="D84:E84"/>
    <mergeCell ref="F84:G84"/>
    <mergeCell ref="AI84:AR84"/>
    <mergeCell ref="AS84:AU84"/>
    <mergeCell ref="AV84:AY84"/>
    <mergeCell ref="AZ83:BC83"/>
    <mergeCell ref="BD83:BG83"/>
    <mergeCell ref="BH83:BK83"/>
    <mergeCell ref="BL83:BO83"/>
    <mergeCell ref="BP83:BS83"/>
    <mergeCell ref="BT83:BV83"/>
    <mergeCell ref="BD82:BG82"/>
    <mergeCell ref="BH82:BK82"/>
    <mergeCell ref="BL82:BO82"/>
    <mergeCell ref="BP82:BS82"/>
    <mergeCell ref="BT82:BV82"/>
    <mergeCell ref="AZ82:BC82"/>
    <mergeCell ref="D83:E83"/>
    <mergeCell ref="F83:G83"/>
    <mergeCell ref="AI83:AR83"/>
    <mergeCell ref="AS83:AU83"/>
    <mergeCell ref="AV83:AY83"/>
    <mergeCell ref="D82:E82"/>
    <mergeCell ref="F82:G82"/>
    <mergeCell ref="AI82:AR82"/>
    <mergeCell ref="AS82:AU82"/>
    <mergeCell ref="AV82:AY82"/>
    <mergeCell ref="AZ81:BC81"/>
    <mergeCell ref="BD81:BG81"/>
    <mergeCell ref="BH81:BK81"/>
    <mergeCell ref="BL81:BO81"/>
    <mergeCell ref="BP81:BS81"/>
    <mergeCell ref="BT81:BV81"/>
    <mergeCell ref="BD80:BG80"/>
    <mergeCell ref="BH80:BK80"/>
    <mergeCell ref="BL80:BO80"/>
    <mergeCell ref="BP80:BS80"/>
    <mergeCell ref="BT80:BV80"/>
    <mergeCell ref="AZ80:BC80"/>
    <mergeCell ref="D81:E81"/>
    <mergeCell ref="F81:G81"/>
    <mergeCell ref="AI81:AR81"/>
    <mergeCell ref="AS81:AU81"/>
    <mergeCell ref="AV81:AY81"/>
    <mergeCell ref="D80:E80"/>
    <mergeCell ref="F80:G80"/>
    <mergeCell ref="AI80:AR80"/>
    <mergeCell ref="AS80:AU80"/>
    <mergeCell ref="AV80:AY80"/>
    <mergeCell ref="AZ79:BC79"/>
    <mergeCell ref="BD79:BG79"/>
    <mergeCell ref="BH79:BK79"/>
    <mergeCell ref="BL79:BO79"/>
    <mergeCell ref="BP79:BS79"/>
    <mergeCell ref="BT79:BV79"/>
    <mergeCell ref="BD78:BG78"/>
    <mergeCell ref="BH78:BK78"/>
    <mergeCell ref="BL78:BO78"/>
    <mergeCell ref="BP78:BS78"/>
    <mergeCell ref="BT78:BV78"/>
    <mergeCell ref="AZ78:BC78"/>
    <mergeCell ref="D79:E79"/>
    <mergeCell ref="F79:G79"/>
    <mergeCell ref="AI79:AR79"/>
    <mergeCell ref="AS79:AU79"/>
    <mergeCell ref="AV79:AY79"/>
    <mergeCell ref="D78:E78"/>
    <mergeCell ref="F78:G78"/>
    <mergeCell ref="AI78:AR78"/>
    <mergeCell ref="AS78:AU78"/>
    <mergeCell ref="AV78:AY78"/>
    <mergeCell ref="BT74:BV74"/>
    <mergeCell ref="AZ74:BC74"/>
    <mergeCell ref="D77:E77"/>
    <mergeCell ref="F77:G77"/>
    <mergeCell ref="AI77:AR77"/>
    <mergeCell ref="AS77:AU77"/>
    <mergeCell ref="AV77:AY77"/>
    <mergeCell ref="D76:E76"/>
    <mergeCell ref="F76:G76"/>
    <mergeCell ref="AI76:AR76"/>
    <mergeCell ref="AS76:AU76"/>
    <mergeCell ref="AV76:AY76"/>
    <mergeCell ref="AZ77:BC77"/>
    <mergeCell ref="BD77:BG77"/>
    <mergeCell ref="BH77:BK77"/>
    <mergeCell ref="BL77:BO77"/>
    <mergeCell ref="BP77:BS77"/>
    <mergeCell ref="BT77:BV77"/>
    <mergeCell ref="BD76:BG76"/>
    <mergeCell ref="BH76:BK76"/>
    <mergeCell ref="BL76:BO76"/>
    <mergeCell ref="BP76:BS76"/>
    <mergeCell ref="BT76:BV76"/>
    <mergeCell ref="AZ76:BC76"/>
    <mergeCell ref="BL72:BO72"/>
    <mergeCell ref="BP72:BS72"/>
    <mergeCell ref="BT72:BV72"/>
    <mergeCell ref="AZ72:BC72"/>
    <mergeCell ref="D75:E75"/>
    <mergeCell ref="F75:G75"/>
    <mergeCell ref="AI75:AR75"/>
    <mergeCell ref="AS75:AU75"/>
    <mergeCell ref="AV75:AY75"/>
    <mergeCell ref="D74:E74"/>
    <mergeCell ref="F74:G74"/>
    <mergeCell ref="AI74:AR74"/>
    <mergeCell ref="AS74:AU74"/>
    <mergeCell ref="AV74:AY74"/>
    <mergeCell ref="AZ75:BC75"/>
    <mergeCell ref="BD75:BG75"/>
    <mergeCell ref="BH75:BK75"/>
    <mergeCell ref="BL75:BO75"/>
    <mergeCell ref="BP75:BS75"/>
    <mergeCell ref="BT75:BV75"/>
    <mergeCell ref="BD74:BG74"/>
    <mergeCell ref="BH74:BK74"/>
    <mergeCell ref="BL74:BO74"/>
    <mergeCell ref="BP74:BS74"/>
    <mergeCell ref="BD70:BG70"/>
    <mergeCell ref="BH70:BK70"/>
    <mergeCell ref="BL70:BO70"/>
    <mergeCell ref="BP70:BS70"/>
    <mergeCell ref="BT70:BV70"/>
    <mergeCell ref="AZ70:BC70"/>
    <mergeCell ref="D73:E73"/>
    <mergeCell ref="F73:G73"/>
    <mergeCell ref="AI73:AR73"/>
    <mergeCell ref="AS73:AU73"/>
    <mergeCell ref="AV73:AY73"/>
    <mergeCell ref="D72:E72"/>
    <mergeCell ref="F72:G72"/>
    <mergeCell ref="AI72:AR72"/>
    <mergeCell ref="AS72:AU72"/>
    <mergeCell ref="AV72:AY72"/>
    <mergeCell ref="AZ73:BC73"/>
    <mergeCell ref="BD73:BG73"/>
    <mergeCell ref="BH73:BK73"/>
    <mergeCell ref="BL73:BO73"/>
    <mergeCell ref="BP73:BS73"/>
    <mergeCell ref="BT73:BV73"/>
    <mergeCell ref="BD72:BG72"/>
    <mergeCell ref="BH72:BK72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D71:E71"/>
    <mergeCell ref="F71:G71"/>
    <mergeCell ref="AI71:AR71"/>
    <mergeCell ref="AS71:AU71"/>
    <mergeCell ref="AV71:AY71"/>
    <mergeCell ref="D70:E70"/>
    <mergeCell ref="F70:G70"/>
    <mergeCell ref="AI70:AR70"/>
    <mergeCell ref="AS70:AU70"/>
    <mergeCell ref="AV70:AY70"/>
    <mergeCell ref="AZ71:BC71"/>
    <mergeCell ref="BD71:BG71"/>
    <mergeCell ref="BH71:BK71"/>
    <mergeCell ref="BL71:BO71"/>
    <mergeCell ref="BP71:BS71"/>
    <mergeCell ref="BT71:BV71"/>
    <mergeCell ref="D48:E48"/>
    <mergeCell ref="F48:G48"/>
    <mergeCell ref="AI48:AR48"/>
    <mergeCell ref="AS48:AU48"/>
    <mergeCell ref="AV48:AY48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D46:E46"/>
    <mergeCell ref="F46:G46"/>
    <mergeCell ref="AI46:AR46"/>
    <mergeCell ref="AS46:AU46"/>
    <mergeCell ref="AV46:AY46"/>
    <mergeCell ref="AZ46:BC46"/>
    <mergeCell ref="AZ48:BC48"/>
    <mergeCell ref="BD48:BG48"/>
    <mergeCell ref="BH48:BK48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BT34:BV34"/>
    <mergeCell ref="AZ34:BC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BL32:BO32"/>
    <mergeCell ref="BP32:BS32"/>
    <mergeCell ref="BT32:BV32"/>
    <mergeCell ref="AZ32:BC32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1:BV31"/>
    <mergeCell ref="AZ30:BC30"/>
    <mergeCell ref="BD30:BG30"/>
    <mergeCell ref="BH30:BK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D31:E31"/>
    <mergeCell ref="F31:G31"/>
    <mergeCell ref="AI31:AR31"/>
    <mergeCell ref="AS31:AU31"/>
    <mergeCell ref="AV31:AY31"/>
    <mergeCell ref="AZ29:BC29"/>
    <mergeCell ref="BD29:BG29"/>
    <mergeCell ref="BH29:BK29"/>
    <mergeCell ref="BP29:BS29"/>
    <mergeCell ref="AZ31:BC31"/>
    <mergeCell ref="BD31:BG31"/>
    <mergeCell ref="BH31:BK31"/>
    <mergeCell ref="BL31:BO31"/>
    <mergeCell ref="BP31:BS31"/>
    <mergeCell ref="BT29:BV29"/>
    <mergeCell ref="D30:E30"/>
    <mergeCell ref="F30:G30"/>
    <mergeCell ref="AI30:AR30"/>
    <mergeCell ref="AS30:AU30"/>
    <mergeCell ref="AV30:AY30"/>
    <mergeCell ref="BD28:BG28"/>
    <mergeCell ref="BH28:BK28"/>
    <mergeCell ref="BL28:BO28"/>
    <mergeCell ref="BP28:BS28"/>
    <mergeCell ref="BT28:BV2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AZ28:BC28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INIT_DATA_CAN_ID_INFO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INIT_DATA_CAN_ID_INFO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529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SUM(BP20:BS76)</f>
        <v>154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25.5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9" t="s">
        <v>440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129" t="s">
        <v>507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67" t="s">
        <v>1187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988" t="s">
        <v>18</v>
      </c>
      <c r="AT20" s="989"/>
      <c r="AU20" s="990"/>
      <c r="AV20" s="940">
        <f t="shared" ref="AV20:AV23" si="0">LEN(L20)+LEN(M20)+LEN(N20)+LEN(O20)+LEN(P20)+LEN(Q20)</f>
        <v>23</v>
      </c>
      <c r="AW20" s="941"/>
      <c r="AX20" s="941"/>
      <c r="AY20" s="942"/>
      <c r="AZ20" s="988">
        <v>6</v>
      </c>
      <c r="BA20" s="989"/>
      <c r="BB20" s="989"/>
      <c r="BC20" s="990"/>
      <c r="BD20" s="940">
        <f t="shared" ref="BD20:BD23" si="1">IF(AS20="String", AZ20, IF(AS20="Number",ROUNDUP(AZ20/2,0),0))</f>
        <v>6</v>
      </c>
      <c r="BE20" s="941"/>
      <c r="BF20" s="941"/>
      <c r="BG20" s="942"/>
      <c r="BH20" s="943">
        <f t="shared" ref="BH20:BH23" si="2"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 t="shared" ref="BP20:BP23" si="3">AV20+BD20+BH20</f>
        <v>29</v>
      </c>
      <c r="BQ20" s="941"/>
      <c r="BR20" s="941"/>
      <c r="BS20" s="942"/>
      <c r="BT20" s="991"/>
      <c r="BU20" s="992"/>
      <c r="BV20" s="993"/>
      <c r="BW20" s="120"/>
      <c r="BX20" s="121"/>
    </row>
    <row r="21" spans="2:76" ht="39" customHeight="1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29" t="s">
        <v>458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29" t="s">
        <v>459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951" t="s">
        <v>764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988" t="s">
        <v>42</v>
      </c>
      <c r="AT21" s="989"/>
      <c r="AU21" s="990"/>
      <c r="AV21" s="940">
        <f t="shared" si="0"/>
        <v>33</v>
      </c>
      <c r="AW21" s="941"/>
      <c r="AX21" s="941"/>
      <c r="AY21" s="942"/>
      <c r="AZ21" s="988">
        <v>3</v>
      </c>
      <c r="BA21" s="989"/>
      <c r="BB21" s="989"/>
      <c r="BC21" s="990"/>
      <c r="BD21" s="940">
        <f t="shared" si="1"/>
        <v>2</v>
      </c>
      <c r="BE21" s="941"/>
      <c r="BF21" s="941"/>
      <c r="BG21" s="942"/>
      <c r="BH21" s="943">
        <f t="shared" si="2"/>
        <v>1</v>
      </c>
      <c r="BI21" s="944"/>
      <c r="BJ21" s="944"/>
      <c r="BK21" s="945"/>
      <c r="BL21" s="943"/>
      <c r="BM21" s="944"/>
      <c r="BN21" s="944"/>
      <c r="BO21" s="945"/>
      <c r="BP21" s="940">
        <f t="shared" si="3"/>
        <v>36</v>
      </c>
      <c r="BQ21" s="941"/>
      <c r="BR21" s="941"/>
      <c r="BS21" s="942"/>
      <c r="BT21" s="995"/>
      <c r="BU21" s="996"/>
      <c r="BV21" s="997"/>
      <c r="BW21" s="120"/>
      <c r="BX21" s="121"/>
    </row>
    <row r="22" spans="2:76" ht="25.5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29" t="s">
        <v>460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29" t="s">
        <v>461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765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88" t="s">
        <v>42</v>
      </c>
      <c r="AT22" s="989"/>
      <c r="AU22" s="990"/>
      <c r="AV22" s="940">
        <f t="shared" si="0"/>
        <v>35</v>
      </c>
      <c r="AW22" s="941"/>
      <c r="AX22" s="941"/>
      <c r="AY22" s="942"/>
      <c r="AZ22" s="988">
        <v>3</v>
      </c>
      <c r="BA22" s="989"/>
      <c r="BB22" s="989"/>
      <c r="BC22" s="990"/>
      <c r="BD22" s="940">
        <f t="shared" si="1"/>
        <v>2</v>
      </c>
      <c r="BE22" s="941"/>
      <c r="BF22" s="941"/>
      <c r="BG22" s="942"/>
      <c r="BH22" s="943">
        <f t="shared" si="2"/>
        <v>1</v>
      </c>
      <c r="BI22" s="944"/>
      <c r="BJ22" s="944"/>
      <c r="BK22" s="945"/>
      <c r="BL22" s="940"/>
      <c r="BM22" s="941"/>
      <c r="BN22" s="941"/>
      <c r="BO22" s="942"/>
      <c r="BP22" s="940">
        <f t="shared" si="3"/>
        <v>38</v>
      </c>
      <c r="BQ22" s="941"/>
      <c r="BR22" s="941"/>
      <c r="BS22" s="942"/>
      <c r="BT22" s="995"/>
      <c r="BU22" s="996"/>
      <c r="BV22" s="997"/>
      <c r="BW22" s="120"/>
      <c r="BX22" s="121"/>
    </row>
    <row r="23" spans="2:76" ht="25.5" customHeight="1">
      <c r="B23" s="116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167" t="s">
        <v>462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29" t="s">
        <v>468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763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88" t="s">
        <v>515</v>
      </c>
      <c r="AT23" s="989"/>
      <c r="AU23" s="990"/>
      <c r="AV23" s="940">
        <f t="shared" si="0"/>
        <v>39</v>
      </c>
      <c r="AW23" s="941"/>
      <c r="AX23" s="941"/>
      <c r="AY23" s="942"/>
      <c r="AZ23" s="988">
        <v>0</v>
      </c>
      <c r="BA23" s="989"/>
      <c r="BB23" s="989"/>
      <c r="BC23" s="990"/>
      <c r="BD23" s="940">
        <f t="shared" si="1"/>
        <v>0</v>
      </c>
      <c r="BE23" s="941"/>
      <c r="BF23" s="941"/>
      <c r="BG23" s="942"/>
      <c r="BH23" s="943">
        <f t="shared" si="2"/>
        <v>0</v>
      </c>
      <c r="BI23" s="944"/>
      <c r="BJ23" s="944"/>
      <c r="BK23" s="945"/>
      <c r="BL23" s="940"/>
      <c r="BM23" s="941"/>
      <c r="BN23" s="941"/>
      <c r="BO23" s="942"/>
      <c r="BP23" s="940">
        <f t="shared" si="3"/>
        <v>39</v>
      </c>
      <c r="BQ23" s="941"/>
      <c r="BR23" s="941"/>
      <c r="BS23" s="942"/>
      <c r="BT23" s="995"/>
      <c r="BU23" s="996"/>
      <c r="BV23" s="997"/>
      <c r="BW23" s="120"/>
      <c r="BX23" s="121"/>
    </row>
    <row r="24" spans="2:76" ht="36.75" customHeight="1">
      <c r="B24" s="116"/>
      <c r="C24" s="117">
        <v>5</v>
      </c>
      <c r="D24" s="1038"/>
      <c r="E24" s="1039"/>
      <c r="F24" s="1038">
        <v>1</v>
      </c>
      <c r="G24" s="1039"/>
      <c r="H24" s="127"/>
      <c r="I24" s="127"/>
      <c r="J24" s="128"/>
      <c r="K24" s="128"/>
      <c r="L24" s="167" t="s">
        <v>463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464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766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988" t="s">
        <v>42</v>
      </c>
      <c r="AT24" s="989"/>
      <c r="AU24" s="990"/>
      <c r="AV24" s="940">
        <f t="shared" ref="AV24" si="4">LEN(L24)+LEN(M24)+LEN(N24)+LEN(O24)+LEN(P24)+LEN(Q24)</f>
        <v>10</v>
      </c>
      <c r="AW24" s="941"/>
      <c r="AX24" s="941"/>
      <c r="AY24" s="942"/>
      <c r="AZ24" s="988">
        <v>1</v>
      </c>
      <c r="BA24" s="989"/>
      <c r="BB24" s="989"/>
      <c r="BC24" s="990"/>
      <c r="BD24" s="940">
        <f t="shared" ref="BD24" si="5">IF(AS24="String", AZ24, IF(AS24="Number",ROUNDUP(AZ24/2,0),0))</f>
        <v>1</v>
      </c>
      <c r="BE24" s="941"/>
      <c r="BF24" s="941"/>
      <c r="BG24" s="942"/>
      <c r="BH24" s="943">
        <f t="shared" ref="BH24" si="6">IF(AS24="Number",1,IF(AS24="List",3,IF(AS24="Map", 3, IF(AS24="Boolean",1,0))))</f>
        <v>1</v>
      </c>
      <c r="BI24" s="944"/>
      <c r="BJ24" s="944"/>
      <c r="BK24" s="945"/>
      <c r="BL24" s="940"/>
      <c r="BM24" s="941"/>
      <c r="BN24" s="941"/>
      <c r="BO24" s="942"/>
      <c r="BP24" s="940">
        <f t="shared" ref="BP24" si="7">AV24+BD24+BH24</f>
        <v>12</v>
      </c>
      <c r="BQ24" s="941"/>
      <c r="BR24" s="941"/>
      <c r="BS24" s="942"/>
      <c r="BT24" s="995"/>
      <c r="BU24" s="996"/>
      <c r="BV24" s="997"/>
      <c r="BW24" s="120"/>
      <c r="BX24" s="121"/>
    </row>
    <row r="25" spans="2:76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166"/>
      <c r="AJ25" s="167"/>
      <c r="AK25" s="167"/>
      <c r="AL25" s="167"/>
      <c r="AM25" s="167"/>
      <c r="AN25" s="167"/>
      <c r="AO25" s="167"/>
      <c r="AP25" s="167"/>
      <c r="AQ25" s="167"/>
      <c r="AR25" s="168"/>
      <c r="AS25" s="1072"/>
      <c r="AT25" s="1072"/>
      <c r="AU25" s="1072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3"/>
      <c r="BM25" s="944"/>
      <c r="BN25" s="944"/>
      <c r="BO25" s="945"/>
      <c r="BP25" s="940"/>
      <c r="BQ25" s="941"/>
      <c r="BR25" s="941"/>
      <c r="BS25" s="942"/>
      <c r="BT25" s="1060"/>
      <c r="BU25" s="1061"/>
      <c r="BV25" s="1062"/>
      <c r="BW25" s="120"/>
      <c r="BX25" s="121"/>
    </row>
    <row r="26" spans="2:76">
      <c r="B26" s="116"/>
      <c r="C26" s="117"/>
      <c r="D26" s="940"/>
      <c r="E26" s="942"/>
      <c r="F26" s="940"/>
      <c r="G26" s="942"/>
      <c r="H26" s="118"/>
      <c r="I26" s="118"/>
      <c r="J26" s="119"/>
      <c r="K26" s="119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166"/>
      <c r="AJ26" s="167"/>
      <c r="AK26" s="167"/>
      <c r="AL26" s="167"/>
      <c r="AM26" s="167"/>
      <c r="AN26" s="167"/>
      <c r="AO26" s="167"/>
      <c r="AP26" s="167"/>
      <c r="AQ26" s="167"/>
      <c r="AR26" s="168"/>
      <c r="AS26" s="1072"/>
      <c r="AT26" s="1072"/>
      <c r="AU26" s="1072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3"/>
      <c r="BM26" s="944"/>
      <c r="BN26" s="944"/>
      <c r="BO26" s="945"/>
      <c r="BP26" s="940"/>
      <c r="BQ26" s="941"/>
      <c r="BR26" s="941"/>
      <c r="BS26" s="942"/>
      <c r="BT26" s="1060"/>
      <c r="BU26" s="1061"/>
      <c r="BV26" s="1062"/>
      <c r="BW26" s="120"/>
      <c r="BX26" s="121"/>
    </row>
    <row r="27" spans="2:76">
      <c r="B27" s="116"/>
      <c r="C27" s="127"/>
      <c r="D27" s="940"/>
      <c r="E27" s="942"/>
      <c r="F27" s="940"/>
      <c r="G27" s="942"/>
      <c r="H27" s="118"/>
      <c r="I27" s="118"/>
      <c r="J27" s="119"/>
      <c r="K27" s="119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6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/>
      <c r="AJ27" s="167"/>
      <c r="AK27" s="167"/>
      <c r="AL27" s="167"/>
      <c r="AM27" s="167"/>
      <c r="AN27" s="167"/>
      <c r="AO27" s="167"/>
      <c r="AP27" s="167"/>
      <c r="AQ27" s="167"/>
      <c r="AR27" s="168"/>
      <c r="AS27" s="988"/>
      <c r="AT27" s="989"/>
      <c r="AU27" s="990"/>
      <c r="AV27" s="940"/>
      <c r="AW27" s="941"/>
      <c r="AX27" s="941"/>
      <c r="AY27" s="942"/>
      <c r="AZ27" s="988"/>
      <c r="BA27" s="989"/>
      <c r="BB27" s="989"/>
      <c r="BC27" s="990"/>
      <c r="BD27" s="940"/>
      <c r="BE27" s="941"/>
      <c r="BF27" s="941"/>
      <c r="BG27" s="942"/>
      <c r="BH27" s="943"/>
      <c r="BI27" s="944"/>
      <c r="BJ27" s="944"/>
      <c r="BK27" s="945"/>
      <c r="BL27" s="943"/>
      <c r="BM27" s="944"/>
      <c r="BN27" s="944"/>
      <c r="BO27" s="945"/>
      <c r="BP27" s="940"/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117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3"/>
      <c r="BM28" s="944"/>
      <c r="BN28" s="944"/>
      <c r="BO28" s="945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127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3"/>
      <c r="BM29" s="944"/>
      <c r="BN29" s="944"/>
      <c r="BO29" s="945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117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/>
      <c r="AJ30" s="750"/>
      <c r="AK30" s="750"/>
      <c r="AL30" s="750"/>
      <c r="AM30" s="750"/>
      <c r="AN30" s="750"/>
      <c r="AO30" s="750"/>
      <c r="AP30" s="750"/>
      <c r="AQ30" s="750"/>
      <c r="AR30" s="751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0"/>
      <c r="BM30" s="941"/>
      <c r="BN30" s="941"/>
      <c r="BO30" s="942"/>
      <c r="BP30" s="940"/>
      <c r="BQ30" s="941"/>
      <c r="BR30" s="941"/>
      <c r="BS30" s="942"/>
      <c r="BT30" s="1068"/>
      <c r="BU30" s="1069"/>
      <c r="BV30" s="1070"/>
      <c r="BW30" s="120"/>
      <c r="BX30" s="121"/>
    </row>
    <row r="31" spans="2:76">
      <c r="B31" s="116"/>
      <c r="C31" s="127"/>
      <c r="D31" s="1038"/>
      <c r="E31" s="1039"/>
      <c r="F31" s="1038"/>
      <c r="G31" s="1039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49"/>
      <c r="AJ31" s="750"/>
      <c r="AK31" s="750"/>
      <c r="AL31" s="750"/>
      <c r="AM31" s="750"/>
      <c r="AN31" s="750"/>
      <c r="AO31" s="750"/>
      <c r="AP31" s="750"/>
      <c r="AQ31" s="750"/>
      <c r="AR31" s="751"/>
      <c r="AS31" s="1072"/>
      <c r="AT31" s="1072"/>
      <c r="AU31" s="1072"/>
      <c r="AV31" s="940"/>
      <c r="AW31" s="941"/>
      <c r="AX31" s="941"/>
      <c r="AY31" s="942"/>
      <c r="AZ31" s="1063"/>
      <c r="BA31" s="1064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3"/>
      <c r="BM31" s="944"/>
      <c r="BN31" s="944"/>
      <c r="BO31" s="945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 ht="12" customHeight="1">
      <c r="B32" s="116"/>
      <c r="C32" s="117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67"/>
      <c r="AJ32" s="768"/>
      <c r="AK32" s="768"/>
      <c r="AL32" s="768"/>
      <c r="AM32" s="768"/>
      <c r="AN32" s="768"/>
      <c r="AO32" s="768"/>
      <c r="AP32" s="768"/>
      <c r="AQ32" s="768"/>
      <c r="AR32" s="769"/>
      <c r="AS32" s="988"/>
      <c r="AT32" s="989"/>
      <c r="AU32" s="990"/>
      <c r="AV32" s="940"/>
      <c r="AW32" s="941"/>
      <c r="AX32" s="941"/>
      <c r="AY32" s="942"/>
      <c r="AZ32" s="988"/>
      <c r="BA32" s="989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0"/>
      <c r="BM32" s="941"/>
      <c r="BN32" s="941"/>
      <c r="BO32" s="942"/>
      <c r="BP32" s="940"/>
      <c r="BQ32" s="941"/>
      <c r="BR32" s="941"/>
      <c r="BS32" s="942"/>
      <c r="BT32" s="1060"/>
      <c r="BU32" s="1061"/>
      <c r="BV32" s="1062"/>
      <c r="BW32" s="120"/>
      <c r="BX32" s="121"/>
    </row>
    <row r="33" spans="2:76" ht="12" customHeight="1">
      <c r="B33" s="116"/>
      <c r="C33" s="127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8"/>
      <c r="BU33" s="1069"/>
      <c r="BV33" s="1070"/>
      <c r="BW33" s="120"/>
      <c r="BX33" s="121"/>
    </row>
    <row r="34" spans="2:76" ht="12" customHeight="1">
      <c r="B34" s="116"/>
      <c r="C34" s="127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6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1056"/>
      <c r="AT34" s="1041"/>
      <c r="AU34" s="1042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0"/>
      <c r="BI34" s="941"/>
      <c r="BJ34" s="941"/>
      <c r="BK34" s="942"/>
      <c r="BL34" s="160"/>
      <c r="BM34" s="161"/>
      <c r="BN34" s="161"/>
      <c r="BO34" s="16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3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0"/>
      <c r="BU35" s="1061"/>
      <c r="BV35" s="1062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8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994"/>
      <c r="AT37" s="994"/>
      <c r="AU37" s="994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940"/>
      <c r="BM37" s="941"/>
      <c r="BN37" s="941"/>
      <c r="BO37" s="94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1056"/>
      <c r="AT38" s="1041"/>
      <c r="AU38" s="1042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40"/>
      <c r="BA41" s="941"/>
      <c r="BB41" s="941"/>
      <c r="BC41" s="942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8"/>
      <c r="BU41" s="1069"/>
      <c r="BV41" s="1070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175"/>
      <c r="BM42" s="176"/>
      <c r="BN42" s="176"/>
      <c r="BO42" s="177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759"/>
      <c r="BA43" s="760"/>
      <c r="BB43" s="760"/>
      <c r="BC43" s="818"/>
      <c r="BD43" s="940"/>
      <c r="BE43" s="941"/>
      <c r="BF43" s="941"/>
      <c r="BG43" s="942"/>
      <c r="BH43" s="940"/>
      <c r="BI43" s="941"/>
      <c r="BJ43" s="941"/>
      <c r="BK43" s="942"/>
      <c r="BL43" s="160"/>
      <c r="BM43" s="161"/>
      <c r="BN43" s="161"/>
      <c r="BO43" s="162"/>
      <c r="BP43" s="940"/>
      <c r="BQ43" s="941"/>
      <c r="BR43" s="941"/>
      <c r="BS43" s="942"/>
      <c r="BT43" s="1060"/>
      <c r="BU43" s="1061"/>
      <c r="BV43" s="1062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6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988"/>
      <c r="BA44" s="989"/>
      <c r="BB44" s="989"/>
      <c r="BC44" s="990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8"/>
      <c r="BU44" s="1069"/>
      <c r="BV44" s="1070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222"/>
      <c r="Y46" s="222"/>
      <c r="Z46" s="222"/>
      <c r="AA46" s="222"/>
      <c r="AB46" s="222"/>
      <c r="AC46" s="222"/>
      <c r="AD46" s="222"/>
      <c r="AE46" s="222"/>
      <c r="AF46" s="222"/>
      <c r="AG46" s="222"/>
      <c r="AH46" s="223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0"/>
      <c r="BU46" s="1061"/>
      <c r="BV46" s="1062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8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994"/>
      <c r="AT48" s="994"/>
      <c r="AU48" s="994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940"/>
      <c r="BM48" s="941"/>
      <c r="BN48" s="941"/>
      <c r="BO48" s="94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1056"/>
      <c r="AT49" s="1041"/>
      <c r="AU49" s="1042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40"/>
      <c r="BA52" s="941"/>
      <c r="BB52" s="941"/>
      <c r="BC52" s="942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8"/>
      <c r="BU52" s="1069"/>
      <c r="BV52" s="1070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175"/>
      <c r="BM53" s="176"/>
      <c r="BN53" s="176"/>
      <c r="BO53" s="177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759"/>
      <c r="BA54" s="760"/>
      <c r="BB54" s="760"/>
      <c r="BC54" s="818"/>
      <c r="BD54" s="940"/>
      <c r="BE54" s="941"/>
      <c r="BF54" s="941"/>
      <c r="BG54" s="942"/>
      <c r="BH54" s="940"/>
      <c r="BI54" s="941"/>
      <c r="BJ54" s="941"/>
      <c r="BK54" s="942"/>
      <c r="BL54" s="160"/>
      <c r="BM54" s="161"/>
      <c r="BN54" s="161"/>
      <c r="BO54" s="162"/>
      <c r="BP54" s="940"/>
      <c r="BQ54" s="941"/>
      <c r="BR54" s="941"/>
      <c r="BS54" s="942"/>
      <c r="BT54" s="1060"/>
      <c r="BU54" s="1061"/>
      <c r="BV54" s="1062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6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988"/>
      <c r="BA55" s="989"/>
      <c r="BB55" s="989"/>
      <c r="BC55" s="990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8"/>
      <c r="BU55" s="1069"/>
      <c r="BV55" s="1070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222"/>
      <c r="Y57" s="222"/>
      <c r="Z57" s="222"/>
      <c r="AA57" s="222"/>
      <c r="AB57" s="222"/>
      <c r="AC57" s="222"/>
      <c r="AD57" s="222"/>
      <c r="AE57" s="222"/>
      <c r="AF57" s="222"/>
      <c r="AG57" s="222"/>
      <c r="AH57" s="223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0"/>
      <c r="BU57" s="1061"/>
      <c r="BV57" s="1062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8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994"/>
      <c r="AT59" s="994"/>
      <c r="AU59" s="994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940"/>
      <c r="BM59" s="941"/>
      <c r="BN59" s="941"/>
      <c r="BO59" s="94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1056"/>
      <c r="AT60" s="1041"/>
      <c r="AU60" s="1042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40"/>
      <c r="BA63" s="941"/>
      <c r="BB63" s="941"/>
      <c r="BC63" s="942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8"/>
      <c r="BU63" s="1069"/>
      <c r="BV63" s="1070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88"/>
      <c r="BA64" s="989"/>
      <c r="BB64" s="989"/>
      <c r="BC64" s="990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0"/>
      <c r="BU64" s="1061"/>
      <c r="BV64" s="1062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40"/>
      <c r="BA67" s="941"/>
      <c r="BB67" s="941"/>
      <c r="BC67" s="942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8"/>
      <c r="BU67" s="1069"/>
      <c r="BV67" s="1070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175"/>
      <c r="BM68" s="176"/>
      <c r="BN68" s="176"/>
      <c r="BO68" s="177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759"/>
      <c r="BA69" s="760"/>
      <c r="BB69" s="760"/>
      <c r="BC69" s="818"/>
      <c r="BD69" s="940"/>
      <c r="BE69" s="941"/>
      <c r="BF69" s="941"/>
      <c r="BG69" s="942"/>
      <c r="BH69" s="940"/>
      <c r="BI69" s="941"/>
      <c r="BJ69" s="941"/>
      <c r="BK69" s="942"/>
      <c r="BL69" s="160"/>
      <c r="BM69" s="161"/>
      <c r="BN69" s="161"/>
      <c r="BO69" s="162"/>
      <c r="BP69" s="940"/>
      <c r="BQ69" s="941"/>
      <c r="BR69" s="941"/>
      <c r="BS69" s="942"/>
      <c r="BT69" s="1060"/>
      <c r="BU69" s="1061"/>
      <c r="BV69" s="1062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6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988"/>
      <c r="BA70" s="989"/>
      <c r="BB70" s="989"/>
      <c r="BC70" s="990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8"/>
      <c r="BU70" s="1069"/>
      <c r="BV70" s="1070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23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0"/>
      <c r="BU72" s="1061"/>
      <c r="BV72" s="1062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20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40"/>
      <c r="BA74" s="941"/>
      <c r="BB74" s="941"/>
      <c r="BC74" s="942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88"/>
      <c r="BA75" s="989"/>
      <c r="BB75" s="989"/>
      <c r="BC75" s="990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.25" customHeight="1" thickBot="1">
      <c r="B77" s="224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5"/>
      <c r="BB77" s="225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5"/>
      <c r="BS77" s="225"/>
      <c r="BT77" s="225"/>
      <c r="BU77" s="225"/>
      <c r="BV77" s="225"/>
      <c r="BW77" s="226"/>
      <c r="BX77" s="227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36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4:E24"/>
    <mergeCell ref="F24:G24"/>
    <mergeCell ref="AI24:AR24"/>
    <mergeCell ref="AS24:AU24"/>
    <mergeCell ref="AV24:AY24"/>
    <mergeCell ref="BH23:BK23"/>
    <mergeCell ref="BL23:BO23"/>
    <mergeCell ref="BP23:BS23"/>
    <mergeCell ref="BT23:BV23"/>
    <mergeCell ref="AZ24:BC24"/>
    <mergeCell ref="BD24:BG24"/>
    <mergeCell ref="BH24:BK24"/>
    <mergeCell ref="BL24:BO24"/>
    <mergeCell ref="BP24:BS24"/>
    <mergeCell ref="BT24:BV24"/>
    <mergeCell ref="D26:E26"/>
    <mergeCell ref="F26:G26"/>
    <mergeCell ref="AS26:AU26"/>
    <mergeCell ref="AV26:AY26"/>
    <mergeCell ref="AZ26:BC26"/>
    <mergeCell ref="BD26:BG26"/>
    <mergeCell ref="D25:E25"/>
    <mergeCell ref="F25:G25"/>
    <mergeCell ref="AS25:AU25"/>
    <mergeCell ref="AV25:AY25"/>
    <mergeCell ref="AZ25:BC25"/>
    <mergeCell ref="BD25:BG25"/>
    <mergeCell ref="BH27:BK27"/>
    <mergeCell ref="BL27:BO27"/>
    <mergeCell ref="BP27:BS27"/>
    <mergeCell ref="BH25:BK25"/>
    <mergeCell ref="BL25:BO25"/>
    <mergeCell ref="BP25:BS25"/>
    <mergeCell ref="BT25:BV25"/>
    <mergeCell ref="BH26:BK26"/>
    <mergeCell ref="BL26:BO26"/>
    <mergeCell ref="BP26:BS26"/>
    <mergeCell ref="BT26:BV26"/>
    <mergeCell ref="D31:E31"/>
    <mergeCell ref="F31:G31"/>
    <mergeCell ref="AI31:AR31"/>
    <mergeCell ref="AS31:AU31"/>
    <mergeCell ref="AV31:AY31"/>
    <mergeCell ref="AZ31:BC31"/>
    <mergeCell ref="BD31:BG31"/>
    <mergeCell ref="BT27:BV27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S27:AU27"/>
    <mergeCell ref="AV27:AY27"/>
    <mergeCell ref="AZ27:BC27"/>
    <mergeCell ref="BD27:BG27"/>
    <mergeCell ref="BH29:BK29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BT34:BV34"/>
    <mergeCell ref="D35:E35"/>
    <mergeCell ref="F35:G35"/>
    <mergeCell ref="AI35:AR35"/>
    <mergeCell ref="AS35:AU35"/>
    <mergeCell ref="AV35:AY35"/>
    <mergeCell ref="AZ35:BC35"/>
    <mergeCell ref="D34:E34"/>
    <mergeCell ref="F34:G34"/>
    <mergeCell ref="AI34:AR34"/>
    <mergeCell ref="AS34:AU34"/>
    <mergeCell ref="AV34:AY34"/>
    <mergeCell ref="AZ34:BC34"/>
    <mergeCell ref="BD35:BG35"/>
    <mergeCell ref="BH35:BK35"/>
    <mergeCell ref="BP35:BS35"/>
    <mergeCell ref="BT35:BV35"/>
    <mergeCell ref="D38:E38"/>
    <mergeCell ref="F38:G38"/>
    <mergeCell ref="AI38:AR38"/>
    <mergeCell ref="AS38:AU38"/>
    <mergeCell ref="AV38:AY38"/>
    <mergeCell ref="AZ38:BC38"/>
    <mergeCell ref="BD34:BG34"/>
    <mergeCell ref="BH34:BK34"/>
    <mergeCell ref="BP34:BS34"/>
    <mergeCell ref="BD36:BG36"/>
    <mergeCell ref="BH36:BK36"/>
    <mergeCell ref="BP36:BS36"/>
    <mergeCell ref="BD38:BG38"/>
    <mergeCell ref="BH38:BK38"/>
    <mergeCell ref="BL38:BO38"/>
    <mergeCell ref="BP38:BS38"/>
    <mergeCell ref="BT36:BV36"/>
    <mergeCell ref="D37:E37"/>
    <mergeCell ref="F37:G37"/>
    <mergeCell ref="AI37:AR37"/>
    <mergeCell ref="AS37:AU37"/>
    <mergeCell ref="AV37:AY37"/>
    <mergeCell ref="AZ37:BC37"/>
    <mergeCell ref="D36:E36"/>
    <mergeCell ref="F36:G36"/>
    <mergeCell ref="AI36:AR36"/>
    <mergeCell ref="AS36:AU36"/>
    <mergeCell ref="AV36:AY36"/>
    <mergeCell ref="AZ36:BC36"/>
    <mergeCell ref="BT38:BV38"/>
    <mergeCell ref="BD37:BG37"/>
    <mergeCell ref="BH37:BK37"/>
    <mergeCell ref="BL37:BO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P42:BS42"/>
    <mergeCell ref="BT42:BV42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P43:BS43"/>
    <mergeCell ref="D45:E45"/>
    <mergeCell ref="F45:G45"/>
    <mergeCell ref="AI45:AR45"/>
    <mergeCell ref="AS45:AU45"/>
    <mergeCell ref="AV45:AY45"/>
    <mergeCell ref="BT46:BV46"/>
    <mergeCell ref="D47:E47"/>
    <mergeCell ref="F47:G47"/>
    <mergeCell ref="AI47:AR47"/>
    <mergeCell ref="AS47:AU47"/>
    <mergeCell ref="AV47:AY47"/>
    <mergeCell ref="AZ45:BC45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AZ48:BC48"/>
    <mergeCell ref="BD48:BG48"/>
    <mergeCell ref="BH48:BK48"/>
    <mergeCell ref="BL48:BO48"/>
    <mergeCell ref="BP48:BS48"/>
    <mergeCell ref="BT48:BV48"/>
    <mergeCell ref="AZ47:BC47"/>
    <mergeCell ref="BD47:BG47"/>
    <mergeCell ref="BH47:BK47"/>
    <mergeCell ref="BP47:BS47"/>
    <mergeCell ref="BT47:BV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AS53:AU53"/>
    <mergeCell ref="AV53:AY53"/>
    <mergeCell ref="AZ53:BC53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D60:E60"/>
    <mergeCell ref="F60:G60"/>
    <mergeCell ref="AI60:AR60"/>
    <mergeCell ref="AS60:AU60"/>
    <mergeCell ref="AV60:AY60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D67:BG67"/>
    <mergeCell ref="BH67:BK67"/>
    <mergeCell ref="BL67:BO67"/>
    <mergeCell ref="BP67:BS67"/>
    <mergeCell ref="BT67:BV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7:BC67"/>
    <mergeCell ref="AZ68:BC68"/>
    <mergeCell ref="BD68:BG68"/>
    <mergeCell ref="BH68:BK68"/>
    <mergeCell ref="BP68:BS68"/>
    <mergeCell ref="BT68:BV68"/>
    <mergeCell ref="AI73:AR73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0:BV70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P69:BS69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S73:AU73"/>
    <mergeCell ref="AV73:AY73"/>
    <mergeCell ref="BT74:BV74"/>
    <mergeCell ref="D75:E75"/>
    <mergeCell ref="F75:G75"/>
    <mergeCell ref="AI75:AR75"/>
    <mergeCell ref="AS75:AU75"/>
    <mergeCell ref="AV75:AY75"/>
    <mergeCell ref="AZ73:BC73"/>
    <mergeCell ref="BD73:BG73"/>
    <mergeCell ref="BH73:BK73"/>
    <mergeCell ref="BP73:BS73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D73:E73"/>
    <mergeCell ref="F73:G73"/>
    <mergeCell ref="BT76:BV76"/>
    <mergeCell ref="AZ75:BC75"/>
    <mergeCell ref="BD75:BG75"/>
    <mergeCell ref="BH75:BK75"/>
    <mergeCell ref="BP75:BS75"/>
    <mergeCell ref="BT75:BV75"/>
    <mergeCell ref="D76:E76"/>
    <mergeCell ref="F76:G76"/>
    <mergeCell ref="AI76:AR76"/>
    <mergeCell ref="AS76:AU76"/>
    <mergeCell ref="AV76:AY76"/>
    <mergeCell ref="AZ76:BC76"/>
    <mergeCell ref="BD76:BG76"/>
    <mergeCell ref="BH76:BK76"/>
    <mergeCell ref="BP76:BS76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INIT_DATA_CLT_ID_CTRL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7"/>
      <c r="D11" s="305"/>
      <c r="E11" s="207"/>
      <c r="F11" s="207"/>
      <c r="G11" s="214"/>
      <c r="H11" s="214"/>
      <c r="I11" s="214"/>
      <c r="J11" s="214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306"/>
      <c r="AJ11" s="306"/>
      <c r="AK11" s="306"/>
      <c r="AL11" s="306"/>
      <c r="AM11" s="306"/>
      <c r="AN11" s="306"/>
      <c r="AO11" s="306"/>
      <c r="AP11" s="306"/>
      <c r="AQ11" s="306"/>
      <c r="AR11" s="307"/>
      <c r="AS11" s="214"/>
      <c r="AT11" s="214"/>
      <c r="AU11" s="214"/>
      <c r="AV11" s="214"/>
      <c r="AW11" s="214"/>
      <c r="AX11" s="207"/>
      <c r="AY11" s="207"/>
      <c r="AZ11" s="214"/>
      <c r="BA11" s="214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207"/>
      <c r="BN11" s="207"/>
      <c r="BO11" s="207"/>
      <c r="BP11" s="207"/>
      <c r="BQ11" s="207"/>
      <c r="BR11" s="207"/>
      <c r="BS11" s="207"/>
      <c r="BT11" s="306"/>
      <c r="BU11" s="306"/>
      <c r="BV11" s="306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INIT_DATA_CLT_ID_CTRL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530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SUM(BP20:BS77)</f>
        <v>81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12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9" t="s">
        <v>195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129" t="s">
        <v>43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129" t="s">
        <v>43</v>
      </c>
      <c r="AJ20" s="125"/>
      <c r="AK20" s="125"/>
      <c r="AL20" s="125"/>
      <c r="AM20" s="125"/>
      <c r="AN20" s="125"/>
      <c r="AO20" s="125"/>
      <c r="AP20" s="125"/>
      <c r="AQ20" s="125"/>
      <c r="AR20" s="126"/>
      <c r="AS20" s="988" t="s">
        <v>18</v>
      </c>
      <c r="AT20" s="989"/>
      <c r="AU20" s="990"/>
      <c r="AV20" s="940">
        <f t="shared" ref="AV20:AV22" si="0">LEN(L20)+LEN(M20)+LEN(N20)+LEN(O20)+LEN(P20)+LEN(Q20)</f>
        <v>13</v>
      </c>
      <c r="AW20" s="941"/>
      <c r="AX20" s="941"/>
      <c r="AY20" s="942"/>
      <c r="AZ20" s="943">
        <v>16</v>
      </c>
      <c r="BA20" s="944"/>
      <c r="BB20" s="944"/>
      <c r="BC20" s="945"/>
      <c r="BD20" s="940">
        <f t="shared" ref="BD20:BD22" si="1">IF(AS20="String", AZ20, IF(AS20="Number",ROUNDUP(AZ20/2,0),0))</f>
        <v>16</v>
      </c>
      <c r="BE20" s="941"/>
      <c r="BF20" s="941"/>
      <c r="BG20" s="942"/>
      <c r="BH20" s="943">
        <f t="shared" ref="BH20:BH22" si="2"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29</v>
      </c>
      <c r="BQ20" s="941"/>
      <c r="BR20" s="941"/>
      <c r="BS20" s="942"/>
      <c r="BT20" s="995"/>
      <c r="BU20" s="996"/>
      <c r="BV20" s="997"/>
      <c r="BW20" s="120"/>
      <c r="BX20" s="121"/>
    </row>
    <row r="21" spans="2:76" ht="25.5" customHeight="1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67" t="s">
        <v>450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451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951" t="s">
        <v>761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988" t="s">
        <v>18</v>
      </c>
      <c r="AT21" s="989"/>
      <c r="AU21" s="990"/>
      <c r="AV21" s="940">
        <f t="shared" si="0"/>
        <v>16</v>
      </c>
      <c r="AW21" s="941"/>
      <c r="AX21" s="941"/>
      <c r="AY21" s="942"/>
      <c r="AZ21" s="943">
        <v>8</v>
      </c>
      <c r="BA21" s="944"/>
      <c r="BB21" s="944"/>
      <c r="BC21" s="945"/>
      <c r="BD21" s="940">
        <f t="shared" si="1"/>
        <v>8</v>
      </c>
      <c r="BE21" s="941"/>
      <c r="BF21" s="941"/>
      <c r="BG21" s="942"/>
      <c r="BH21" s="943">
        <f t="shared" si="2"/>
        <v>0</v>
      </c>
      <c r="BI21" s="944"/>
      <c r="BJ21" s="944"/>
      <c r="BK21" s="945"/>
      <c r="BL21" s="943"/>
      <c r="BM21" s="944"/>
      <c r="BN21" s="944"/>
      <c r="BO21" s="945"/>
      <c r="BP21" s="940">
        <f>AV21+BD21+BH21</f>
        <v>24</v>
      </c>
      <c r="BQ21" s="941"/>
      <c r="BR21" s="941"/>
      <c r="BS21" s="942"/>
      <c r="BT21" s="995"/>
      <c r="BU21" s="996"/>
      <c r="BV21" s="997"/>
      <c r="BW21" s="120"/>
      <c r="BX21" s="121"/>
    </row>
    <row r="22" spans="2:76" ht="25.5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67" t="s">
        <v>457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29" t="s">
        <v>505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762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88" t="s">
        <v>514</v>
      </c>
      <c r="AT22" s="989"/>
      <c r="AU22" s="990"/>
      <c r="AV22" s="940">
        <f t="shared" si="0"/>
        <v>28</v>
      </c>
      <c r="AW22" s="941"/>
      <c r="AX22" s="941"/>
      <c r="AY22" s="942"/>
      <c r="AZ22" s="943">
        <v>0</v>
      </c>
      <c r="BA22" s="944"/>
      <c r="BB22" s="944"/>
      <c r="BC22" s="945"/>
      <c r="BD22" s="940">
        <f t="shared" si="1"/>
        <v>0</v>
      </c>
      <c r="BE22" s="941"/>
      <c r="BF22" s="941"/>
      <c r="BG22" s="942"/>
      <c r="BH22" s="943">
        <f t="shared" si="2"/>
        <v>0</v>
      </c>
      <c r="BI22" s="944"/>
      <c r="BJ22" s="944"/>
      <c r="BK22" s="945"/>
      <c r="BL22" s="943"/>
      <c r="BM22" s="944"/>
      <c r="BN22" s="944"/>
      <c r="BO22" s="945"/>
      <c r="BP22" s="940">
        <f>AV22+BD22+BH22</f>
        <v>28</v>
      </c>
      <c r="BQ22" s="941"/>
      <c r="BR22" s="941"/>
      <c r="BS22" s="942"/>
      <c r="BT22" s="995"/>
      <c r="BU22" s="996"/>
      <c r="BV22" s="997"/>
      <c r="BW22" s="120"/>
      <c r="BX22" s="121"/>
    </row>
    <row r="23" spans="2:76" ht="12" customHeight="1">
      <c r="B23" s="116"/>
      <c r="C23" s="127"/>
      <c r="D23" s="1038"/>
      <c r="E23" s="1039"/>
      <c r="F23" s="1038"/>
      <c r="G23" s="1039"/>
      <c r="H23" s="127"/>
      <c r="I23" s="127"/>
      <c r="J23" s="128"/>
      <c r="K23" s="128"/>
      <c r="L23" s="167"/>
      <c r="M23" s="308"/>
      <c r="N23" s="167"/>
      <c r="O23" s="167"/>
      <c r="P23" s="167"/>
      <c r="Q23" s="167"/>
      <c r="R23" s="167"/>
      <c r="S23" s="167"/>
      <c r="T23" s="167"/>
      <c r="U23" s="167"/>
      <c r="V23" s="168"/>
      <c r="W23" s="166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/>
      <c r="AJ23" s="750"/>
      <c r="AK23" s="750"/>
      <c r="AL23" s="750"/>
      <c r="AM23" s="750"/>
      <c r="AN23" s="750"/>
      <c r="AO23" s="750"/>
      <c r="AP23" s="750"/>
      <c r="AQ23" s="750"/>
      <c r="AR23" s="751"/>
      <c r="AS23" s="988"/>
      <c r="AT23" s="989"/>
      <c r="AU23" s="990"/>
      <c r="AV23" s="940"/>
      <c r="AW23" s="941"/>
      <c r="AX23" s="941"/>
      <c r="AY23" s="942"/>
      <c r="AZ23" s="943"/>
      <c r="BA23" s="944"/>
      <c r="BB23" s="944"/>
      <c r="BC23" s="945"/>
      <c r="BD23" s="940"/>
      <c r="BE23" s="941"/>
      <c r="BF23" s="941"/>
      <c r="BG23" s="942"/>
      <c r="BH23" s="943"/>
      <c r="BI23" s="944"/>
      <c r="BJ23" s="944"/>
      <c r="BK23" s="945"/>
      <c r="BL23" s="943"/>
      <c r="BM23" s="944"/>
      <c r="BN23" s="944"/>
      <c r="BO23" s="945"/>
      <c r="BP23" s="940"/>
      <c r="BQ23" s="941"/>
      <c r="BR23" s="941"/>
      <c r="BS23" s="942"/>
      <c r="BT23" s="995"/>
      <c r="BU23" s="996"/>
      <c r="BV23" s="997"/>
      <c r="BW23" s="120"/>
      <c r="BX23" s="121"/>
    </row>
    <row r="24" spans="2:76" ht="22.5" customHeight="1">
      <c r="B24" s="116"/>
      <c r="C24" s="117"/>
      <c r="D24" s="1038"/>
      <c r="E24" s="1039"/>
      <c r="F24" s="1038"/>
      <c r="G24" s="1039"/>
      <c r="H24" s="127"/>
      <c r="I24" s="127"/>
      <c r="J24" s="128"/>
      <c r="K24" s="128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/>
      <c r="AJ24" s="750"/>
      <c r="AK24" s="750"/>
      <c r="AL24" s="750"/>
      <c r="AM24" s="750"/>
      <c r="AN24" s="750"/>
      <c r="AO24" s="750"/>
      <c r="AP24" s="750"/>
      <c r="AQ24" s="750"/>
      <c r="AR24" s="751"/>
      <c r="AS24" s="988"/>
      <c r="AT24" s="989"/>
      <c r="AU24" s="990"/>
      <c r="AV24" s="940"/>
      <c r="AW24" s="941"/>
      <c r="AX24" s="941"/>
      <c r="AY24" s="942"/>
      <c r="AZ24" s="988"/>
      <c r="BA24" s="989"/>
      <c r="BB24" s="989"/>
      <c r="BC24" s="990"/>
      <c r="BD24" s="940"/>
      <c r="BE24" s="941"/>
      <c r="BF24" s="941"/>
      <c r="BG24" s="942"/>
      <c r="BH24" s="943"/>
      <c r="BI24" s="944"/>
      <c r="BJ24" s="944"/>
      <c r="BK24" s="945"/>
      <c r="BL24" s="943"/>
      <c r="BM24" s="944"/>
      <c r="BN24" s="944"/>
      <c r="BO24" s="945"/>
      <c r="BP24" s="940"/>
      <c r="BQ24" s="941"/>
      <c r="BR24" s="941"/>
      <c r="BS24" s="942"/>
      <c r="BT24" s="995"/>
      <c r="BU24" s="996"/>
      <c r="BV24" s="997"/>
      <c r="BW24" s="120"/>
      <c r="BX24" s="121"/>
    </row>
    <row r="25" spans="2:76" ht="24.75" customHeight="1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/>
      <c r="AJ25" s="750"/>
      <c r="AK25" s="750"/>
      <c r="AL25" s="750"/>
      <c r="AM25" s="750"/>
      <c r="AN25" s="750"/>
      <c r="AO25" s="750"/>
      <c r="AP25" s="750"/>
      <c r="AQ25" s="750"/>
      <c r="AR25" s="751"/>
      <c r="AS25" s="988"/>
      <c r="AT25" s="989"/>
      <c r="AU25" s="990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3"/>
      <c r="BM25" s="944"/>
      <c r="BN25" s="944"/>
      <c r="BO25" s="945"/>
      <c r="BP25" s="940"/>
      <c r="BQ25" s="941"/>
      <c r="BR25" s="941"/>
      <c r="BS25" s="942"/>
      <c r="BT25" s="1060"/>
      <c r="BU25" s="1061"/>
      <c r="BV25" s="1062"/>
      <c r="BW25" s="120"/>
      <c r="BX25" s="121"/>
    </row>
    <row r="26" spans="2:76">
      <c r="B26" s="116"/>
      <c r="C26" s="127"/>
      <c r="D26" s="1038"/>
      <c r="E26" s="1039"/>
      <c r="F26" s="1038"/>
      <c r="G26" s="1039"/>
      <c r="H26" s="118"/>
      <c r="I26" s="118"/>
      <c r="J26" s="119"/>
      <c r="K26" s="119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166"/>
      <c r="AJ26" s="167"/>
      <c r="AK26" s="167"/>
      <c r="AL26" s="167"/>
      <c r="AM26" s="167"/>
      <c r="AN26" s="167"/>
      <c r="AO26" s="167"/>
      <c r="AP26" s="167"/>
      <c r="AQ26" s="167"/>
      <c r="AR26" s="168"/>
      <c r="AS26" s="1072"/>
      <c r="AT26" s="1072"/>
      <c r="AU26" s="1072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3"/>
      <c r="BM26" s="944"/>
      <c r="BN26" s="944"/>
      <c r="BO26" s="945"/>
      <c r="BP26" s="940"/>
      <c r="BQ26" s="941"/>
      <c r="BR26" s="941"/>
      <c r="BS26" s="942"/>
      <c r="BT26" s="1060"/>
      <c r="BU26" s="1061"/>
      <c r="BV26" s="1062"/>
      <c r="BW26" s="120"/>
      <c r="BX26" s="121"/>
    </row>
    <row r="27" spans="2:76">
      <c r="B27" s="116"/>
      <c r="C27" s="221"/>
      <c r="D27" s="940"/>
      <c r="E27" s="942"/>
      <c r="F27" s="940"/>
      <c r="G27" s="942"/>
      <c r="H27" s="118"/>
      <c r="I27" s="118"/>
      <c r="J27" s="119"/>
      <c r="K27" s="119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6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/>
      <c r="AJ27" s="167"/>
      <c r="AK27" s="167"/>
      <c r="AL27" s="167"/>
      <c r="AM27" s="167"/>
      <c r="AN27" s="167"/>
      <c r="AO27" s="167"/>
      <c r="AP27" s="167"/>
      <c r="AQ27" s="167"/>
      <c r="AR27" s="168"/>
      <c r="AS27" s="1072"/>
      <c r="AT27" s="1072"/>
      <c r="AU27" s="1072"/>
      <c r="AV27" s="940"/>
      <c r="AW27" s="941"/>
      <c r="AX27" s="941"/>
      <c r="AY27" s="942"/>
      <c r="AZ27" s="988"/>
      <c r="BA27" s="989"/>
      <c r="BB27" s="989"/>
      <c r="BC27" s="990"/>
      <c r="BD27" s="940"/>
      <c r="BE27" s="941"/>
      <c r="BF27" s="941"/>
      <c r="BG27" s="942"/>
      <c r="BH27" s="943"/>
      <c r="BI27" s="944"/>
      <c r="BJ27" s="944"/>
      <c r="BK27" s="945"/>
      <c r="BL27" s="943"/>
      <c r="BM27" s="944"/>
      <c r="BN27" s="944"/>
      <c r="BO27" s="945"/>
      <c r="BP27" s="940"/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118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3"/>
      <c r="BM28" s="944"/>
      <c r="BN28" s="944"/>
      <c r="BO28" s="945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221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3"/>
      <c r="BM29" s="944"/>
      <c r="BN29" s="944"/>
      <c r="BO29" s="945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118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166"/>
      <c r="AJ30" s="167"/>
      <c r="AK30" s="167"/>
      <c r="AL30" s="167"/>
      <c r="AM30" s="167"/>
      <c r="AN30" s="167"/>
      <c r="AO30" s="167"/>
      <c r="AP30" s="167"/>
      <c r="AQ30" s="167"/>
      <c r="AR30" s="168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3"/>
      <c r="BM30" s="944"/>
      <c r="BN30" s="944"/>
      <c r="BO30" s="945"/>
      <c r="BP30" s="940"/>
      <c r="BQ30" s="941"/>
      <c r="BR30" s="941"/>
      <c r="BS30" s="942"/>
      <c r="BT30" s="1060"/>
      <c r="BU30" s="1061"/>
      <c r="BV30" s="1062"/>
      <c r="BW30" s="120"/>
      <c r="BX30" s="121"/>
    </row>
    <row r="31" spans="2:76">
      <c r="B31" s="116"/>
      <c r="C31" s="221"/>
      <c r="D31" s="940"/>
      <c r="E31" s="942"/>
      <c r="F31" s="940"/>
      <c r="G31" s="942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49"/>
      <c r="AJ31" s="750"/>
      <c r="AK31" s="750"/>
      <c r="AL31" s="750"/>
      <c r="AM31" s="750"/>
      <c r="AN31" s="750"/>
      <c r="AO31" s="750"/>
      <c r="AP31" s="750"/>
      <c r="AQ31" s="750"/>
      <c r="AR31" s="751"/>
      <c r="AS31" s="988"/>
      <c r="AT31" s="989"/>
      <c r="AU31" s="990"/>
      <c r="AV31" s="940"/>
      <c r="AW31" s="941"/>
      <c r="AX31" s="941"/>
      <c r="AY31" s="942"/>
      <c r="AZ31" s="988"/>
      <c r="BA31" s="989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0"/>
      <c r="BM31" s="941"/>
      <c r="BN31" s="941"/>
      <c r="BO31" s="942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>
      <c r="B32" s="116"/>
      <c r="C32" s="118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6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49"/>
      <c r="AJ32" s="750"/>
      <c r="AK32" s="750"/>
      <c r="AL32" s="750"/>
      <c r="AM32" s="750"/>
      <c r="AN32" s="750"/>
      <c r="AO32" s="750"/>
      <c r="AP32" s="750"/>
      <c r="AQ32" s="750"/>
      <c r="AR32" s="751"/>
      <c r="AS32" s="1072"/>
      <c r="AT32" s="1072"/>
      <c r="AU32" s="1072"/>
      <c r="AV32" s="940"/>
      <c r="AW32" s="941"/>
      <c r="AX32" s="941"/>
      <c r="AY32" s="942"/>
      <c r="AZ32" s="1063"/>
      <c r="BA32" s="1064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68"/>
      <c r="BU32" s="1069"/>
      <c r="BV32" s="1070"/>
      <c r="BW32" s="120"/>
      <c r="BX32" s="121"/>
    </row>
    <row r="33" spans="2:76" ht="12" customHeight="1">
      <c r="B33" s="116"/>
      <c r="C33" s="221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0"/>
      <c r="BU33" s="1061"/>
      <c r="BV33" s="1062"/>
      <c r="BW33" s="120"/>
      <c r="BX33" s="121"/>
    </row>
    <row r="34" spans="2:76" ht="12" customHeight="1">
      <c r="B34" s="116"/>
      <c r="C34" s="118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988"/>
      <c r="AT34" s="989"/>
      <c r="AU34" s="990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3"/>
      <c r="BI34" s="944"/>
      <c r="BJ34" s="944"/>
      <c r="BK34" s="945"/>
      <c r="BL34" s="940"/>
      <c r="BM34" s="941"/>
      <c r="BN34" s="941"/>
      <c r="BO34" s="94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8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8"/>
      <c r="BU35" s="1069"/>
      <c r="BV35" s="1070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3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1056"/>
      <c r="AT37" s="1041"/>
      <c r="AU37" s="1042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160"/>
      <c r="BM37" s="161"/>
      <c r="BN37" s="161"/>
      <c r="BO37" s="16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994"/>
      <c r="AT38" s="994"/>
      <c r="AU38" s="994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88"/>
      <c r="BA41" s="989"/>
      <c r="BB41" s="989"/>
      <c r="BC41" s="990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0"/>
      <c r="BU41" s="1061"/>
      <c r="BV41" s="1062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940"/>
      <c r="BM42" s="941"/>
      <c r="BN42" s="941"/>
      <c r="BO42" s="942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6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940"/>
      <c r="BA43" s="941"/>
      <c r="BB43" s="941"/>
      <c r="BC43" s="942"/>
      <c r="BD43" s="940"/>
      <c r="BE43" s="941"/>
      <c r="BF43" s="941"/>
      <c r="BG43" s="942"/>
      <c r="BH43" s="940"/>
      <c r="BI43" s="941"/>
      <c r="BJ43" s="941"/>
      <c r="BK43" s="942"/>
      <c r="BL43" s="175"/>
      <c r="BM43" s="176"/>
      <c r="BN43" s="176"/>
      <c r="BO43" s="177"/>
      <c r="BP43" s="940"/>
      <c r="BQ43" s="941"/>
      <c r="BR43" s="941"/>
      <c r="BS43" s="942"/>
      <c r="BT43" s="1068"/>
      <c r="BU43" s="1069"/>
      <c r="BV43" s="1070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759"/>
      <c r="BA44" s="760"/>
      <c r="BB44" s="760"/>
      <c r="BC44" s="818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0"/>
      <c r="BU44" s="1061"/>
      <c r="BV44" s="1062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8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8"/>
      <c r="BU46" s="1069"/>
      <c r="BV46" s="1070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3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1056"/>
      <c r="AT48" s="1041"/>
      <c r="AU48" s="1042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160"/>
      <c r="BM48" s="161"/>
      <c r="BN48" s="161"/>
      <c r="BO48" s="16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994"/>
      <c r="AT49" s="994"/>
      <c r="AU49" s="994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88"/>
      <c r="BA52" s="989"/>
      <c r="BB52" s="989"/>
      <c r="BC52" s="990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0"/>
      <c r="BU52" s="1061"/>
      <c r="BV52" s="1062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940"/>
      <c r="BM53" s="941"/>
      <c r="BN53" s="941"/>
      <c r="BO53" s="942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6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940"/>
      <c r="BA54" s="941"/>
      <c r="BB54" s="941"/>
      <c r="BC54" s="942"/>
      <c r="BD54" s="940"/>
      <c r="BE54" s="941"/>
      <c r="BF54" s="941"/>
      <c r="BG54" s="942"/>
      <c r="BH54" s="940"/>
      <c r="BI54" s="941"/>
      <c r="BJ54" s="941"/>
      <c r="BK54" s="942"/>
      <c r="BL54" s="175"/>
      <c r="BM54" s="176"/>
      <c r="BN54" s="176"/>
      <c r="BO54" s="177"/>
      <c r="BP54" s="940"/>
      <c r="BQ54" s="941"/>
      <c r="BR54" s="941"/>
      <c r="BS54" s="942"/>
      <c r="BT54" s="1068"/>
      <c r="BU54" s="1069"/>
      <c r="BV54" s="1070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759"/>
      <c r="BA55" s="760"/>
      <c r="BB55" s="760"/>
      <c r="BC55" s="818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0"/>
      <c r="BU55" s="1061"/>
      <c r="BV55" s="1062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8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8"/>
      <c r="BU57" s="1069"/>
      <c r="BV57" s="1070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222"/>
      <c r="Y59" s="222"/>
      <c r="Z59" s="222"/>
      <c r="AA59" s="222"/>
      <c r="AB59" s="222"/>
      <c r="AC59" s="222"/>
      <c r="AD59" s="222"/>
      <c r="AE59" s="222"/>
      <c r="AF59" s="222"/>
      <c r="AG59" s="222"/>
      <c r="AH59" s="223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1056"/>
      <c r="AT59" s="1041"/>
      <c r="AU59" s="1042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160"/>
      <c r="BM59" s="161"/>
      <c r="BN59" s="161"/>
      <c r="BO59" s="16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994"/>
      <c r="AT60" s="994"/>
      <c r="AU60" s="994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88"/>
      <c r="BA63" s="989"/>
      <c r="BB63" s="989"/>
      <c r="BC63" s="990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0"/>
      <c r="BU63" s="1061"/>
      <c r="BV63" s="1062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40"/>
      <c r="BA64" s="941"/>
      <c r="BB64" s="941"/>
      <c r="BC64" s="942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8"/>
      <c r="BU64" s="1069"/>
      <c r="BV64" s="1070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88"/>
      <c r="BA67" s="989"/>
      <c r="BB67" s="989"/>
      <c r="BC67" s="990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0"/>
      <c r="BU67" s="1061"/>
      <c r="BV67" s="1062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940"/>
      <c r="BM68" s="941"/>
      <c r="BN68" s="941"/>
      <c r="BO68" s="942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6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940"/>
      <c r="BA69" s="941"/>
      <c r="BB69" s="941"/>
      <c r="BC69" s="942"/>
      <c r="BD69" s="940"/>
      <c r="BE69" s="941"/>
      <c r="BF69" s="941"/>
      <c r="BG69" s="942"/>
      <c r="BH69" s="940"/>
      <c r="BI69" s="941"/>
      <c r="BJ69" s="941"/>
      <c r="BK69" s="942"/>
      <c r="BL69" s="175"/>
      <c r="BM69" s="176"/>
      <c r="BN69" s="176"/>
      <c r="BO69" s="177"/>
      <c r="BP69" s="940"/>
      <c r="BQ69" s="941"/>
      <c r="BR69" s="941"/>
      <c r="BS69" s="942"/>
      <c r="BT69" s="1068"/>
      <c r="BU69" s="1069"/>
      <c r="BV69" s="1070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759"/>
      <c r="BA70" s="760"/>
      <c r="BB70" s="760"/>
      <c r="BC70" s="818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0"/>
      <c r="BU70" s="1061"/>
      <c r="BV70" s="1062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8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8"/>
      <c r="BU72" s="1069"/>
      <c r="BV72" s="1070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11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88"/>
      <c r="BA74" s="989"/>
      <c r="BB74" s="989"/>
      <c r="BC74" s="990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6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40"/>
      <c r="BA75" s="941"/>
      <c r="BB75" s="941"/>
      <c r="BC75" s="942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" customHeight="1">
      <c r="B77" s="206"/>
      <c r="C77" s="127"/>
      <c r="D77" s="1038"/>
      <c r="E77" s="1039"/>
      <c r="F77" s="1038"/>
      <c r="G77" s="1039"/>
      <c r="H77" s="118"/>
      <c r="I77" s="118"/>
      <c r="J77" s="119"/>
      <c r="K77" s="119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8"/>
      <c r="W77" s="167"/>
      <c r="X77" s="222"/>
      <c r="Y77" s="222"/>
      <c r="Z77" s="222"/>
      <c r="AA77" s="222"/>
      <c r="AB77" s="222"/>
      <c r="AC77" s="222"/>
      <c r="AD77" s="222"/>
      <c r="AE77" s="222"/>
      <c r="AF77" s="222"/>
      <c r="AG77" s="222"/>
      <c r="AH77" s="223"/>
      <c r="AI77" s="767"/>
      <c r="AJ77" s="768"/>
      <c r="AK77" s="768"/>
      <c r="AL77" s="768"/>
      <c r="AM77" s="768"/>
      <c r="AN77" s="768"/>
      <c r="AO77" s="768"/>
      <c r="AP77" s="768"/>
      <c r="AQ77" s="768"/>
      <c r="AR77" s="769"/>
      <c r="AS77" s="1056"/>
      <c r="AT77" s="1041"/>
      <c r="AU77" s="1042"/>
      <c r="AV77" s="940"/>
      <c r="AW77" s="941"/>
      <c r="AX77" s="941"/>
      <c r="AY77" s="942"/>
      <c r="AZ77" s="988"/>
      <c r="BA77" s="989"/>
      <c r="BB77" s="989"/>
      <c r="BC77" s="990"/>
      <c r="BD77" s="940"/>
      <c r="BE77" s="941"/>
      <c r="BF77" s="941"/>
      <c r="BG77" s="942"/>
      <c r="BH77" s="940"/>
      <c r="BI77" s="941"/>
      <c r="BJ77" s="941"/>
      <c r="BK77" s="942"/>
      <c r="BL77" s="160"/>
      <c r="BM77" s="161"/>
      <c r="BN77" s="161"/>
      <c r="BO77" s="162"/>
      <c r="BP77" s="940"/>
      <c r="BQ77" s="941"/>
      <c r="BR77" s="941"/>
      <c r="BS77" s="942"/>
      <c r="BT77" s="1060"/>
      <c r="BU77" s="1061"/>
      <c r="BV77" s="1062"/>
      <c r="BW77" s="120"/>
      <c r="BX77" s="121"/>
    </row>
    <row r="78" spans="2:76" ht="12.25" customHeight="1" thickBot="1">
      <c r="B78" s="224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  <c r="AX78" s="225"/>
      <c r="AY78" s="225"/>
      <c r="AZ78" s="225"/>
      <c r="BA78" s="225"/>
      <c r="BB78" s="225"/>
      <c r="BC78" s="225"/>
      <c r="BD78" s="225"/>
      <c r="BE78" s="225"/>
      <c r="BF78" s="225"/>
      <c r="BG78" s="225"/>
      <c r="BH78" s="225"/>
      <c r="BI78" s="225"/>
      <c r="BJ78" s="225"/>
      <c r="BK78" s="225"/>
      <c r="BL78" s="225"/>
      <c r="BM78" s="225"/>
      <c r="BN78" s="225"/>
      <c r="BO78" s="225"/>
      <c r="BP78" s="225"/>
      <c r="BQ78" s="225"/>
      <c r="BR78" s="225"/>
      <c r="BS78" s="225"/>
      <c r="BT78" s="225"/>
      <c r="BU78" s="225"/>
      <c r="BV78" s="225"/>
      <c r="BW78" s="226"/>
      <c r="BX78" s="227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6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D27:E27"/>
    <mergeCell ref="F27:G27"/>
    <mergeCell ref="AS27:AU27"/>
    <mergeCell ref="AV27:AY27"/>
    <mergeCell ref="AZ27:BC27"/>
    <mergeCell ref="BD27:BG27"/>
    <mergeCell ref="D26:E26"/>
    <mergeCell ref="F26:G26"/>
    <mergeCell ref="AS26:AU26"/>
    <mergeCell ref="AV26:AY26"/>
    <mergeCell ref="AZ26:BC26"/>
    <mergeCell ref="BD26:BG26"/>
    <mergeCell ref="BH28:BK28"/>
    <mergeCell ref="BL28:BO28"/>
    <mergeCell ref="BP28:BS28"/>
    <mergeCell ref="BP24:BS24"/>
    <mergeCell ref="BT24:BV24"/>
    <mergeCell ref="BH26:BK26"/>
    <mergeCell ref="BL26:BO26"/>
    <mergeCell ref="BP26:BS26"/>
    <mergeCell ref="BT26:BV26"/>
    <mergeCell ref="BH27:BK27"/>
    <mergeCell ref="BL27:BO27"/>
    <mergeCell ref="BP27:BS27"/>
    <mergeCell ref="BT27:BV27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BD68:BG68"/>
    <mergeCell ref="BH68:BK68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AZ69:BC69"/>
    <mergeCell ref="BD69:BG69"/>
    <mergeCell ref="BH69:BK69"/>
    <mergeCell ref="BP69:BS69"/>
    <mergeCell ref="BT69:BV69"/>
    <mergeCell ref="AI74:AR74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2:BV72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AS74:AU74"/>
    <mergeCell ref="AV74:AY74"/>
    <mergeCell ref="BT75:BV75"/>
    <mergeCell ref="D76:E76"/>
    <mergeCell ref="F76:G76"/>
    <mergeCell ref="AI76:AR76"/>
    <mergeCell ref="AS76:AU76"/>
    <mergeCell ref="AV76:AY76"/>
    <mergeCell ref="AZ74:BC74"/>
    <mergeCell ref="BD74:BG74"/>
    <mergeCell ref="BH74:BK74"/>
    <mergeCell ref="BP74:BS74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D74:E74"/>
    <mergeCell ref="F74:G74"/>
    <mergeCell ref="BT77:BV77"/>
    <mergeCell ref="AZ76:BC76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BD77:BG77"/>
    <mergeCell ref="BH77:BK77"/>
    <mergeCell ref="BP77:BS77"/>
  </mergeCells>
  <phoneticPr fontId="1"/>
  <pageMargins left="0.70866141732283472" right="0.70866141732283472" top="0.74803149606299213" bottom="0.74803149606299213" header="0.31496062992125984" footer="0.31496062992125984"/>
  <pageSetup paperSize="9" scale="51" orientation="landscape" r:id="rId1"/>
  <headerFooter>
    <oddFooter>&amp;CTOYOTA MOTOR CORPORATION&amp;RVer 1.000J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INIT_DATA_CMD_INFO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INIT_DATA_CMD_INFO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527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SUM(BP20:BS77)</f>
        <v>601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24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9" t="s">
        <v>395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129" t="s">
        <v>298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960" t="s">
        <v>767</v>
      </c>
      <c r="AJ20" s="1073"/>
      <c r="AK20" s="1073"/>
      <c r="AL20" s="1073"/>
      <c r="AM20" s="1073"/>
      <c r="AN20" s="1073"/>
      <c r="AO20" s="1073"/>
      <c r="AP20" s="1073"/>
      <c r="AQ20" s="1073"/>
      <c r="AR20" s="1074"/>
      <c r="AS20" s="988" t="s">
        <v>42</v>
      </c>
      <c r="AT20" s="989"/>
      <c r="AU20" s="990"/>
      <c r="AV20" s="940">
        <f t="shared" ref="AV20:AV23" si="0">LEN(L20)+LEN(M20)+LEN(N20)+LEN(O20)+LEN(P20)+LEN(Q20)</f>
        <v>23</v>
      </c>
      <c r="AW20" s="941"/>
      <c r="AX20" s="941"/>
      <c r="AY20" s="942"/>
      <c r="AZ20" s="988">
        <v>3</v>
      </c>
      <c r="BA20" s="989"/>
      <c r="BB20" s="989"/>
      <c r="BC20" s="990"/>
      <c r="BD20" s="940">
        <f t="shared" ref="BD20:BD23" si="1">IF(AS20="String", AZ20, IF(AS20="Number",ROUNDUP(AZ20/2,0),0))</f>
        <v>2</v>
      </c>
      <c r="BE20" s="941"/>
      <c r="BF20" s="941"/>
      <c r="BG20" s="942"/>
      <c r="BH20" s="943">
        <f t="shared" ref="BH20:BH23" si="2">IF(AS20="Number",1,IF(AS20="List",3,IF(AS20="Map", 3, IF(AS20="Boolean",1,0))))</f>
        <v>1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26</v>
      </c>
      <c r="BQ20" s="941"/>
      <c r="BR20" s="941"/>
      <c r="BS20" s="942"/>
      <c r="BT20" s="991"/>
      <c r="BU20" s="992"/>
      <c r="BV20" s="993"/>
      <c r="BW20" s="120"/>
      <c r="BX20" s="121"/>
    </row>
    <row r="21" spans="2:76" ht="24.75" customHeight="1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67" t="s">
        <v>296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300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951" t="s">
        <v>746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988" t="s">
        <v>42</v>
      </c>
      <c r="AT21" s="989"/>
      <c r="AU21" s="990"/>
      <c r="AV21" s="940">
        <f t="shared" si="0"/>
        <v>15</v>
      </c>
      <c r="AW21" s="941"/>
      <c r="AX21" s="941"/>
      <c r="AY21" s="942"/>
      <c r="AZ21" s="988">
        <v>3</v>
      </c>
      <c r="BA21" s="989"/>
      <c r="BB21" s="989"/>
      <c r="BC21" s="990"/>
      <c r="BD21" s="940">
        <f t="shared" si="1"/>
        <v>2</v>
      </c>
      <c r="BE21" s="941"/>
      <c r="BF21" s="941"/>
      <c r="BG21" s="942"/>
      <c r="BH21" s="943">
        <f t="shared" si="2"/>
        <v>1</v>
      </c>
      <c r="BI21" s="944"/>
      <c r="BJ21" s="944"/>
      <c r="BK21" s="945"/>
      <c r="BL21" s="943"/>
      <c r="BM21" s="944"/>
      <c r="BN21" s="944"/>
      <c r="BO21" s="945"/>
      <c r="BP21" s="940">
        <f>AV21+BD21+BH21</f>
        <v>18</v>
      </c>
      <c r="BQ21" s="941"/>
      <c r="BR21" s="941"/>
      <c r="BS21" s="942"/>
      <c r="BT21" s="995"/>
      <c r="BU21" s="996"/>
      <c r="BV21" s="997"/>
      <c r="BW21" s="120"/>
      <c r="BX21" s="121"/>
    </row>
    <row r="22" spans="2:76" ht="28.5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67" t="s">
        <v>439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6" t="s">
        <v>432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768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88" t="s">
        <v>18</v>
      </c>
      <c r="AT22" s="989"/>
      <c r="AU22" s="990"/>
      <c r="AV22" s="940">
        <f t="shared" si="0"/>
        <v>26</v>
      </c>
      <c r="AW22" s="941"/>
      <c r="AX22" s="941"/>
      <c r="AY22" s="942"/>
      <c r="AZ22" s="988">
        <v>2</v>
      </c>
      <c r="BA22" s="989"/>
      <c r="BB22" s="989"/>
      <c r="BC22" s="990"/>
      <c r="BD22" s="940">
        <f t="shared" si="1"/>
        <v>2</v>
      </c>
      <c r="BE22" s="941"/>
      <c r="BF22" s="941"/>
      <c r="BG22" s="942"/>
      <c r="BH22" s="943">
        <f t="shared" si="2"/>
        <v>0</v>
      </c>
      <c r="BI22" s="944"/>
      <c r="BJ22" s="944"/>
      <c r="BK22" s="945"/>
      <c r="BL22" s="940"/>
      <c r="BM22" s="941"/>
      <c r="BN22" s="941"/>
      <c r="BO22" s="942"/>
      <c r="BP22" s="940">
        <f>AV22+BD22+BH22</f>
        <v>28</v>
      </c>
      <c r="BQ22" s="941"/>
      <c r="BR22" s="941"/>
      <c r="BS22" s="942"/>
      <c r="BT22" s="995"/>
      <c r="BU22" s="996"/>
      <c r="BV22" s="997"/>
      <c r="BW22" s="120"/>
      <c r="BX22" s="121"/>
    </row>
    <row r="23" spans="2:76" ht="28.5" customHeight="1">
      <c r="B23" s="116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167" t="s">
        <v>434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435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769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88" t="s">
        <v>18</v>
      </c>
      <c r="AT23" s="989"/>
      <c r="AU23" s="990"/>
      <c r="AV23" s="940">
        <f t="shared" si="0"/>
        <v>19</v>
      </c>
      <c r="AW23" s="941"/>
      <c r="AX23" s="941"/>
      <c r="AY23" s="942"/>
      <c r="AZ23" s="988">
        <v>510</v>
      </c>
      <c r="BA23" s="989"/>
      <c r="BB23" s="989"/>
      <c r="BC23" s="990"/>
      <c r="BD23" s="940">
        <f t="shared" si="1"/>
        <v>510</v>
      </c>
      <c r="BE23" s="941"/>
      <c r="BF23" s="941"/>
      <c r="BG23" s="942"/>
      <c r="BH23" s="943">
        <f t="shared" si="2"/>
        <v>0</v>
      </c>
      <c r="BI23" s="944"/>
      <c r="BJ23" s="944"/>
      <c r="BK23" s="945"/>
      <c r="BL23" s="943"/>
      <c r="BM23" s="944"/>
      <c r="BN23" s="944"/>
      <c r="BO23" s="945"/>
      <c r="BP23" s="940">
        <f>AV23+BD23+BH23</f>
        <v>529</v>
      </c>
      <c r="BQ23" s="941"/>
      <c r="BR23" s="941"/>
      <c r="BS23" s="942"/>
      <c r="BT23" s="995"/>
      <c r="BU23" s="996"/>
      <c r="BV23" s="997"/>
      <c r="BW23" s="120"/>
      <c r="BX23" s="121"/>
    </row>
    <row r="24" spans="2:76">
      <c r="B24" s="116"/>
      <c r="C24" s="117"/>
      <c r="D24" s="1038"/>
      <c r="E24" s="1039"/>
      <c r="F24" s="1038"/>
      <c r="G24" s="1039"/>
      <c r="H24" s="127"/>
      <c r="I24" s="127"/>
      <c r="J24" s="128"/>
      <c r="K24" s="128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/>
      <c r="AJ24" s="750"/>
      <c r="AK24" s="750"/>
      <c r="AL24" s="750"/>
      <c r="AM24" s="750"/>
      <c r="AN24" s="750"/>
      <c r="AO24" s="750"/>
      <c r="AP24" s="750"/>
      <c r="AQ24" s="750"/>
      <c r="AR24" s="751"/>
      <c r="AS24" s="988"/>
      <c r="AT24" s="989"/>
      <c r="AU24" s="990"/>
      <c r="AV24" s="940"/>
      <c r="AW24" s="941"/>
      <c r="AX24" s="941"/>
      <c r="AY24" s="942"/>
      <c r="AZ24" s="988"/>
      <c r="BA24" s="989"/>
      <c r="BB24" s="989"/>
      <c r="BC24" s="990"/>
      <c r="BD24" s="940"/>
      <c r="BE24" s="941"/>
      <c r="BF24" s="941"/>
      <c r="BG24" s="942"/>
      <c r="BH24" s="943"/>
      <c r="BI24" s="944"/>
      <c r="BJ24" s="944"/>
      <c r="BK24" s="945"/>
      <c r="BL24" s="943"/>
      <c r="BM24" s="944"/>
      <c r="BN24" s="944"/>
      <c r="BO24" s="945"/>
      <c r="BP24" s="940"/>
      <c r="BQ24" s="941"/>
      <c r="BR24" s="941"/>
      <c r="BS24" s="942"/>
      <c r="BT24" s="995"/>
      <c r="BU24" s="996"/>
      <c r="BV24" s="997"/>
      <c r="BW24" s="120"/>
      <c r="BX24" s="121"/>
    </row>
    <row r="25" spans="2:76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/>
      <c r="AJ25" s="750"/>
      <c r="AK25" s="750"/>
      <c r="AL25" s="750"/>
      <c r="AM25" s="750"/>
      <c r="AN25" s="750"/>
      <c r="AO25" s="750"/>
      <c r="AP25" s="750"/>
      <c r="AQ25" s="750"/>
      <c r="AR25" s="751"/>
      <c r="AS25" s="988"/>
      <c r="AT25" s="989"/>
      <c r="AU25" s="990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3"/>
      <c r="BM25" s="944"/>
      <c r="BN25" s="944"/>
      <c r="BO25" s="945"/>
      <c r="BP25" s="940"/>
      <c r="BQ25" s="941"/>
      <c r="BR25" s="941"/>
      <c r="BS25" s="942"/>
      <c r="BT25" s="1060"/>
      <c r="BU25" s="1061"/>
      <c r="BV25" s="1062"/>
      <c r="BW25" s="120"/>
      <c r="BX25" s="121"/>
    </row>
    <row r="26" spans="2:76">
      <c r="B26" s="116"/>
      <c r="C26" s="127"/>
      <c r="D26" s="1038"/>
      <c r="E26" s="1039"/>
      <c r="F26" s="1038"/>
      <c r="G26" s="1039"/>
      <c r="H26" s="118"/>
      <c r="I26" s="118"/>
      <c r="J26" s="119"/>
      <c r="K26" s="119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166"/>
      <c r="AJ26" s="167"/>
      <c r="AK26" s="167"/>
      <c r="AL26" s="167"/>
      <c r="AM26" s="167"/>
      <c r="AN26" s="167"/>
      <c r="AO26" s="167"/>
      <c r="AP26" s="167"/>
      <c r="AQ26" s="167"/>
      <c r="AR26" s="168"/>
      <c r="AS26" s="1072"/>
      <c r="AT26" s="1072"/>
      <c r="AU26" s="1072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3"/>
      <c r="BM26" s="944"/>
      <c r="BN26" s="944"/>
      <c r="BO26" s="945"/>
      <c r="BP26" s="940"/>
      <c r="BQ26" s="941"/>
      <c r="BR26" s="941"/>
      <c r="BS26" s="942"/>
      <c r="BT26" s="1060"/>
      <c r="BU26" s="1061"/>
      <c r="BV26" s="1062"/>
      <c r="BW26" s="120"/>
      <c r="BX26" s="121"/>
    </row>
    <row r="27" spans="2:76">
      <c r="B27" s="116"/>
      <c r="C27" s="221"/>
      <c r="D27" s="940"/>
      <c r="E27" s="942"/>
      <c r="F27" s="940"/>
      <c r="G27" s="942"/>
      <c r="H27" s="118"/>
      <c r="I27" s="118"/>
      <c r="J27" s="119"/>
      <c r="K27" s="119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6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/>
      <c r="AJ27" s="167"/>
      <c r="AK27" s="167"/>
      <c r="AL27" s="167"/>
      <c r="AM27" s="167"/>
      <c r="AN27" s="167"/>
      <c r="AO27" s="167"/>
      <c r="AP27" s="167"/>
      <c r="AQ27" s="167"/>
      <c r="AR27" s="168"/>
      <c r="AS27" s="1072"/>
      <c r="AT27" s="1072"/>
      <c r="AU27" s="1072"/>
      <c r="AV27" s="940"/>
      <c r="AW27" s="941"/>
      <c r="AX27" s="941"/>
      <c r="AY27" s="942"/>
      <c r="AZ27" s="988"/>
      <c r="BA27" s="989"/>
      <c r="BB27" s="989"/>
      <c r="BC27" s="990"/>
      <c r="BD27" s="940"/>
      <c r="BE27" s="941"/>
      <c r="BF27" s="941"/>
      <c r="BG27" s="942"/>
      <c r="BH27" s="943"/>
      <c r="BI27" s="944"/>
      <c r="BJ27" s="944"/>
      <c r="BK27" s="945"/>
      <c r="BL27" s="943"/>
      <c r="BM27" s="944"/>
      <c r="BN27" s="944"/>
      <c r="BO27" s="945"/>
      <c r="BP27" s="940"/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118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3"/>
      <c r="BM28" s="944"/>
      <c r="BN28" s="944"/>
      <c r="BO28" s="945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221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3"/>
      <c r="BM29" s="944"/>
      <c r="BN29" s="944"/>
      <c r="BO29" s="945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118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166"/>
      <c r="AJ30" s="167"/>
      <c r="AK30" s="167"/>
      <c r="AL30" s="167"/>
      <c r="AM30" s="167"/>
      <c r="AN30" s="167"/>
      <c r="AO30" s="167"/>
      <c r="AP30" s="167"/>
      <c r="AQ30" s="167"/>
      <c r="AR30" s="168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3"/>
      <c r="BM30" s="944"/>
      <c r="BN30" s="944"/>
      <c r="BO30" s="945"/>
      <c r="BP30" s="940"/>
      <c r="BQ30" s="941"/>
      <c r="BR30" s="941"/>
      <c r="BS30" s="942"/>
      <c r="BT30" s="1060"/>
      <c r="BU30" s="1061"/>
      <c r="BV30" s="1062"/>
      <c r="BW30" s="120"/>
      <c r="BX30" s="121"/>
    </row>
    <row r="31" spans="2:76">
      <c r="B31" s="116"/>
      <c r="C31" s="221"/>
      <c r="D31" s="940"/>
      <c r="E31" s="942"/>
      <c r="F31" s="940"/>
      <c r="G31" s="942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49"/>
      <c r="AJ31" s="750"/>
      <c r="AK31" s="750"/>
      <c r="AL31" s="750"/>
      <c r="AM31" s="750"/>
      <c r="AN31" s="750"/>
      <c r="AO31" s="750"/>
      <c r="AP31" s="750"/>
      <c r="AQ31" s="750"/>
      <c r="AR31" s="751"/>
      <c r="AS31" s="988"/>
      <c r="AT31" s="989"/>
      <c r="AU31" s="990"/>
      <c r="AV31" s="940"/>
      <c r="AW31" s="941"/>
      <c r="AX31" s="941"/>
      <c r="AY31" s="942"/>
      <c r="AZ31" s="988"/>
      <c r="BA31" s="989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0"/>
      <c r="BM31" s="941"/>
      <c r="BN31" s="941"/>
      <c r="BO31" s="942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>
      <c r="B32" s="116"/>
      <c r="C32" s="118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6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49"/>
      <c r="AJ32" s="750"/>
      <c r="AK32" s="750"/>
      <c r="AL32" s="750"/>
      <c r="AM32" s="750"/>
      <c r="AN32" s="750"/>
      <c r="AO32" s="750"/>
      <c r="AP32" s="750"/>
      <c r="AQ32" s="750"/>
      <c r="AR32" s="751"/>
      <c r="AS32" s="1072"/>
      <c r="AT32" s="1072"/>
      <c r="AU32" s="1072"/>
      <c r="AV32" s="940"/>
      <c r="AW32" s="941"/>
      <c r="AX32" s="941"/>
      <c r="AY32" s="942"/>
      <c r="AZ32" s="1063"/>
      <c r="BA32" s="1064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68"/>
      <c r="BU32" s="1069"/>
      <c r="BV32" s="1070"/>
      <c r="BW32" s="120"/>
      <c r="BX32" s="121"/>
    </row>
    <row r="33" spans="2:76" ht="12" customHeight="1">
      <c r="B33" s="116"/>
      <c r="C33" s="221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0"/>
      <c r="BU33" s="1061"/>
      <c r="BV33" s="1062"/>
      <c r="BW33" s="120"/>
      <c r="BX33" s="121"/>
    </row>
    <row r="34" spans="2:76" ht="12" customHeight="1">
      <c r="B34" s="116"/>
      <c r="C34" s="118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988"/>
      <c r="AT34" s="989"/>
      <c r="AU34" s="990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3"/>
      <c r="BI34" s="944"/>
      <c r="BJ34" s="944"/>
      <c r="BK34" s="945"/>
      <c r="BL34" s="940"/>
      <c r="BM34" s="941"/>
      <c r="BN34" s="941"/>
      <c r="BO34" s="94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8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8"/>
      <c r="BU35" s="1069"/>
      <c r="BV35" s="1070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3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1056"/>
      <c r="AT37" s="1041"/>
      <c r="AU37" s="1042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160"/>
      <c r="BM37" s="161"/>
      <c r="BN37" s="161"/>
      <c r="BO37" s="16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994"/>
      <c r="AT38" s="994"/>
      <c r="AU38" s="994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88"/>
      <c r="BA41" s="989"/>
      <c r="BB41" s="989"/>
      <c r="BC41" s="990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0"/>
      <c r="BU41" s="1061"/>
      <c r="BV41" s="1062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940"/>
      <c r="BM42" s="941"/>
      <c r="BN42" s="941"/>
      <c r="BO42" s="942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6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940"/>
      <c r="BA43" s="941"/>
      <c r="BB43" s="941"/>
      <c r="BC43" s="942"/>
      <c r="BD43" s="940"/>
      <c r="BE43" s="941"/>
      <c r="BF43" s="941"/>
      <c r="BG43" s="942"/>
      <c r="BH43" s="940"/>
      <c r="BI43" s="941"/>
      <c r="BJ43" s="941"/>
      <c r="BK43" s="942"/>
      <c r="BL43" s="175"/>
      <c r="BM43" s="176"/>
      <c r="BN43" s="176"/>
      <c r="BO43" s="177"/>
      <c r="BP43" s="940"/>
      <c r="BQ43" s="941"/>
      <c r="BR43" s="941"/>
      <c r="BS43" s="942"/>
      <c r="BT43" s="1068"/>
      <c r="BU43" s="1069"/>
      <c r="BV43" s="1070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759"/>
      <c r="BA44" s="760"/>
      <c r="BB44" s="760"/>
      <c r="BC44" s="818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0"/>
      <c r="BU44" s="1061"/>
      <c r="BV44" s="1062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8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8"/>
      <c r="BU46" s="1069"/>
      <c r="BV46" s="1070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3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1056"/>
      <c r="AT48" s="1041"/>
      <c r="AU48" s="1042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160"/>
      <c r="BM48" s="161"/>
      <c r="BN48" s="161"/>
      <c r="BO48" s="16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994"/>
      <c r="AT49" s="994"/>
      <c r="AU49" s="994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88"/>
      <c r="BA52" s="989"/>
      <c r="BB52" s="989"/>
      <c r="BC52" s="990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0"/>
      <c r="BU52" s="1061"/>
      <c r="BV52" s="1062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940"/>
      <c r="BM53" s="941"/>
      <c r="BN53" s="941"/>
      <c r="BO53" s="942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6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940"/>
      <c r="BA54" s="941"/>
      <c r="BB54" s="941"/>
      <c r="BC54" s="942"/>
      <c r="BD54" s="940"/>
      <c r="BE54" s="941"/>
      <c r="BF54" s="941"/>
      <c r="BG54" s="942"/>
      <c r="BH54" s="940"/>
      <c r="BI54" s="941"/>
      <c r="BJ54" s="941"/>
      <c r="BK54" s="942"/>
      <c r="BL54" s="175"/>
      <c r="BM54" s="176"/>
      <c r="BN54" s="176"/>
      <c r="BO54" s="177"/>
      <c r="BP54" s="940"/>
      <c r="BQ54" s="941"/>
      <c r="BR54" s="941"/>
      <c r="BS54" s="942"/>
      <c r="BT54" s="1068"/>
      <c r="BU54" s="1069"/>
      <c r="BV54" s="1070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759"/>
      <c r="BA55" s="760"/>
      <c r="BB55" s="760"/>
      <c r="BC55" s="818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0"/>
      <c r="BU55" s="1061"/>
      <c r="BV55" s="1062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8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8"/>
      <c r="BU57" s="1069"/>
      <c r="BV57" s="1070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222"/>
      <c r="Y59" s="222"/>
      <c r="Z59" s="222"/>
      <c r="AA59" s="222"/>
      <c r="AB59" s="222"/>
      <c r="AC59" s="222"/>
      <c r="AD59" s="222"/>
      <c r="AE59" s="222"/>
      <c r="AF59" s="222"/>
      <c r="AG59" s="222"/>
      <c r="AH59" s="223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1056"/>
      <c r="AT59" s="1041"/>
      <c r="AU59" s="1042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160"/>
      <c r="BM59" s="161"/>
      <c r="BN59" s="161"/>
      <c r="BO59" s="16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994"/>
      <c r="AT60" s="994"/>
      <c r="AU60" s="994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88"/>
      <c r="BA63" s="989"/>
      <c r="BB63" s="989"/>
      <c r="BC63" s="990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0"/>
      <c r="BU63" s="1061"/>
      <c r="BV63" s="1062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40"/>
      <c r="BA64" s="941"/>
      <c r="BB64" s="941"/>
      <c r="BC64" s="942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8"/>
      <c r="BU64" s="1069"/>
      <c r="BV64" s="1070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88"/>
      <c r="BA67" s="989"/>
      <c r="BB67" s="989"/>
      <c r="BC67" s="990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0"/>
      <c r="BU67" s="1061"/>
      <c r="BV67" s="1062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940"/>
      <c r="BM68" s="941"/>
      <c r="BN68" s="941"/>
      <c r="BO68" s="942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6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940"/>
      <c r="BA69" s="941"/>
      <c r="BB69" s="941"/>
      <c r="BC69" s="942"/>
      <c r="BD69" s="940"/>
      <c r="BE69" s="941"/>
      <c r="BF69" s="941"/>
      <c r="BG69" s="942"/>
      <c r="BH69" s="940"/>
      <c r="BI69" s="941"/>
      <c r="BJ69" s="941"/>
      <c r="BK69" s="942"/>
      <c r="BL69" s="175"/>
      <c r="BM69" s="176"/>
      <c r="BN69" s="176"/>
      <c r="BO69" s="177"/>
      <c r="BP69" s="940"/>
      <c r="BQ69" s="941"/>
      <c r="BR69" s="941"/>
      <c r="BS69" s="942"/>
      <c r="BT69" s="1068"/>
      <c r="BU69" s="1069"/>
      <c r="BV69" s="1070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759"/>
      <c r="BA70" s="760"/>
      <c r="BB70" s="760"/>
      <c r="BC70" s="818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0"/>
      <c r="BU70" s="1061"/>
      <c r="BV70" s="1062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8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8"/>
      <c r="BU72" s="1069"/>
      <c r="BV72" s="1070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11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88"/>
      <c r="BA74" s="989"/>
      <c r="BB74" s="989"/>
      <c r="BC74" s="990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6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40"/>
      <c r="BA75" s="941"/>
      <c r="BB75" s="941"/>
      <c r="BC75" s="942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" customHeight="1">
      <c r="B77" s="206"/>
      <c r="C77" s="127"/>
      <c r="D77" s="1038"/>
      <c r="E77" s="1039"/>
      <c r="F77" s="1038"/>
      <c r="G77" s="1039"/>
      <c r="H77" s="118"/>
      <c r="I77" s="118"/>
      <c r="J77" s="119"/>
      <c r="K77" s="119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8"/>
      <c r="W77" s="167"/>
      <c r="X77" s="222"/>
      <c r="Y77" s="222"/>
      <c r="Z77" s="222"/>
      <c r="AA77" s="222"/>
      <c r="AB77" s="222"/>
      <c r="AC77" s="222"/>
      <c r="AD77" s="222"/>
      <c r="AE77" s="222"/>
      <c r="AF77" s="222"/>
      <c r="AG77" s="222"/>
      <c r="AH77" s="223"/>
      <c r="AI77" s="767"/>
      <c r="AJ77" s="768"/>
      <c r="AK77" s="768"/>
      <c r="AL77" s="768"/>
      <c r="AM77" s="768"/>
      <c r="AN77" s="768"/>
      <c r="AO77" s="768"/>
      <c r="AP77" s="768"/>
      <c r="AQ77" s="768"/>
      <c r="AR77" s="769"/>
      <c r="AS77" s="1056"/>
      <c r="AT77" s="1041"/>
      <c r="AU77" s="1042"/>
      <c r="AV77" s="940"/>
      <c r="AW77" s="941"/>
      <c r="AX77" s="941"/>
      <c r="AY77" s="942"/>
      <c r="AZ77" s="988"/>
      <c r="BA77" s="989"/>
      <c r="BB77" s="989"/>
      <c r="BC77" s="990"/>
      <c r="BD77" s="940"/>
      <c r="BE77" s="941"/>
      <c r="BF77" s="941"/>
      <c r="BG77" s="942"/>
      <c r="BH77" s="940"/>
      <c r="BI77" s="941"/>
      <c r="BJ77" s="941"/>
      <c r="BK77" s="942"/>
      <c r="BL77" s="160"/>
      <c r="BM77" s="161"/>
      <c r="BN77" s="161"/>
      <c r="BO77" s="162"/>
      <c r="BP77" s="940"/>
      <c r="BQ77" s="941"/>
      <c r="BR77" s="941"/>
      <c r="BS77" s="942"/>
      <c r="BT77" s="1060"/>
      <c r="BU77" s="1061"/>
      <c r="BV77" s="1062"/>
      <c r="BW77" s="120"/>
      <c r="BX77" s="121"/>
    </row>
    <row r="78" spans="2:76" ht="12.25" customHeight="1" thickBot="1">
      <c r="B78" s="224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  <c r="AX78" s="225"/>
      <c r="AY78" s="225"/>
      <c r="AZ78" s="225"/>
      <c r="BA78" s="225"/>
      <c r="BB78" s="225"/>
      <c r="BC78" s="225"/>
      <c r="BD78" s="225"/>
      <c r="BE78" s="225"/>
      <c r="BF78" s="225"/>
      <c r="BG78" s="225"/>
      <c r="BH78" s="225"/>
      <c r="BI78" s="225"/>
      <c r="BJ78" s="225"/>
      <c r="BK78" s="225"/>
      <c r="BL78" s="225"/>
      <c r="BM78" s="225"/>
      <c r="BN78" s="225"/>
      <c r="BO78" s="225"/>
      <c r="BP78" s="225"/>
      <c r="BQ78" s="225"/>
      <c r="BR78" s="225"/>
      <c r="BS78" s="225"/>
      <c r="BT78" s="225"/>
      <c r="BU78" s="225"/>
      <c r="BV78" s="225"/>
      <c r="BW78" s="226"/>
      <c r="BX78" s="227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7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D27:E27"/>
    <mergeCell ref="F27:G27"/>
    <mergeCell ref="AS27:AU27"/>
    <mergeCell ref="AV27:AY27"/>
    <mergeCell ref="AZ27:BC27"/>
    <mergeCell ref="BD27:BG27"/>
    <mergeCell ref="D26:E26"/>
    <mergeCell ref="F26:G26"/>
    <mergeCell ref="AS26:AU26"/>
    <mergeCell ref="AV26:AY26"/>
    <mergeCell ref="AZ26:BC26"/>
    <mergeCell ref="BD26:BG26"/>
    <mergeCell ref="BH28:BK28"/>
    <mergeCell ref="BL28:BO28"/>
    <mergeCell ref="BP28:BS28"/>
    <mergeCell ref="BP24:BS24"/>
    <mergeCell ref="BT24:BV24"/>
    <mergeCell ref="BH26:BK26"/>
    <mergeCell ref="BL26:BO26"/>
    <mergeCell ref="BP26:BS26"/>
    <mergeCell ref="BT26:BV26"/>
    <mergeCell ref="BH27:BK27"/>
    <mergeCell ref="BL27:BO27"/>
    <mergeCell ref="BP27:BS27"/>
    <mergeCell ref="BT27:BV27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BD68:BG68"/>
    <mergeCell ref="BH68:BK68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AZ69:BC69"/>
    <mergeCell ref="BD69:BG69"/>
    <mergeCell ref="BH69:BK69"/>
    <mergeCell ref="BP69:BS69"/>
    <mergeCell ref="BT69:BV69"/>
    <mergeCell ref="AI74:AR74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2:BV72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AS74:AU74"/>
    <mergeCell ref="AV74:AY74"/>
    <mergeCell ref="BT75:BV75"/>
    <mergeCell ref="D76:E76"/>
    <mergeCell ref="F76:G76"/>
    <mergeCell ref="AI76:AR76"/>
    <mergeCell ref="AS76:AU76"/>
    <mergeCell ref="AV76:AY76"/>
    <mergeCell ref="AZ74:BC74"/>
    <mergeCell ref="BD74:BG74"/>
    <mergeCell ref="BH74:BK74"/>
    <mergeCell ref="BP74:BS74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D74:E74"/>
    <mergeCell ref="F74:G74"/>
    <mergeCell ref="BT77:BV77"/>
    <mergeCell ref="AZ76:BC76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BD77:BG77"/>
    <mergeCell ref="BH77:BK77"/>
    <mergeCell ref="BP77:BS77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INIT_ECU_COMM_PARAM_INFO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INIT_ECU_COMM_PARAM_INFO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526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SUM(BP20:BS77)</f>
        <v>172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27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9" t="s">
        <v>440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129" t="s">
        <v>507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67" t="s">
        <v>754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988" t="s">
        <v>18</v>
      </c>
      <c r="AT20" s="989"/>
      <c r="AU20" s="990"/>
      <c r="AV20" s="940">
        <f t="shared" ref="AV20:AV26" si="0">LEN(L20)+LEN(M20)+LEN(N20)+LEN(O20)+LEN(P20)+LEN(Q20)</f>
        <v>23</v>
      </c>
      <c r="AW20" s="941"/>
      <c r="AX20" s="941"/>
      <c r="AY20" s="942"/>
      <c r="AZ20" s="988">
        <v>6</v>
      </c>
      <c r="BA20" s="989"/>
      <c r="BB20" s="989"/>
      <c r="BC20" s="990"/>
      <c r="BD20" s="940">
        <f t="shared" ref="BD20:BD26" si="1">IF(AS20="String", AZ20, IF(AS20="Number",ROUNDUP(AZ20/2,0),0))</f>
        <v>6</v>
      </c>
      <c r="BE20" s="941"/>
      <c r="BF20" s="941"/>
      <c r="BG20" s="942"/>
      <c r="BH20" s="943">
        <f t="shared" ref="BH20:BH26" si="2"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 t="shared" ref="BP20:BP26" si="3">AV20+BD20+BH20</f>
        <v>29</v>
      </c>
      <c r="BQ20" s="941"/>
      <c r="BR20" s="941"/>
      <c r="BS20" s="942"/>
      <c r="BT20" s="991"/>
      <c r="BU20" s="992"/>
      <c r="BV20" s="993"/>
      <c r="BW20" s="120"/>
      <c r="BX20" s="121"/>
    </row>
    <row r="21" spans="2:76" ht="27" customHeight="1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67" t="s">
        <v>428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429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951" t="s">
        <v>755</v>
      </c>
      <c r="AJ21" s="952"/>
      <c r="AK21" s="952"/>
      <c r="AL21" s="952"/>
      <c r="AM21" s="952"/>
      <c r="AN21" s="952"/>
      <c r="AO21" s="952"/>
      <c r="AP21" s="952"/>
      <c r="AQ21" s="952"/>
      <c r="AR21" s="953"/>
      <c r="AS21" s="988" t="s">
        <v>18</v>
      </c>
      <c r="AT21" s="989"/>
      <c r="AU21" s="990"/>
      <c r="AV21" s="940">
        <f t="shared" si="0"/>
        <v>20</v>
      </c>
      <c r="AW21" s="941"/>
      <c r="AX21" s="941"/>
      <c r="AY21" s="942"/>
      <c r="AZ21" s="988">
        <v>4</v>
      </c>
      <c r="BA21" s="989"/>
      <c r="BB21" s="989"/>
      <c r="BC21" s="990"/>
      <c r="BD21" s="940">
        <f t="shared" si="1"/>
        <v>4</v>
      </c>
      <c r="BE21" s="941"/>
      <c r="BF21" s="941"/>
      <c r="BG21" s="942"/>
      <c r="BH21" s="943">
        <f t="shared" si="2"/>
        <v>0</v>
      </c>
      <c r="BI21" s="944"/>
      <c r="BJ21" s="944"/>
      <c r="BK21" s="945"/>
      <c r="BL21" s="943"/>
      <c r="BM21" s="944"/>
      <c r="BN21" s="944"/>
      <c r="BO21" s="945"/>
      <c r="BP21" s="940">
        <f t="shared" si="3"/>
        <v>24</v>
      </c>
      <c r="BQ21" s="941"/>
      <c r="BR21" s="941"/>
      <c r="BS21" s="942"/>
      <c r="BT21" s="995"/>
      <c r="BU21" s="996"/>
      <c r="BV21" s="997"/>
      <c r="BW21" s="120"/>
      <c r="BX21" s="121"/>
    </row>
    <row r="22" spans="2:76" ht="27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67" t="s">
        <v>441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6" t="s">
        <v>442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756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988" t="s">
        <v>18</v>
      </c>
      <c r="AT22" s="989"/>
      <c r="AU22" s="990"/>
      <c r="AV22" s="940">
        <f t="shared" si="0"/>
        <v>26</v>
      </c>
      <c r="AW22" s="941"/>
      <c r="AX22" s="941"/>
      <c r="AY22" s="942"/>
      <c r="AZ22" s="988">
        <v>4</v>
      </c>
      <c r="BA22" s="989"/>
      <c r="BB22" s="989"/>
      <c r="BC22" s="990"/>
      <c r="BD22" s="940">
        <f t="shared" si="1"/>
        <v>4</v>
      </c>
      <c r="BE22" s="941"/>
      <c r="BF22" s="941"/>
      <c r="BG22" s="942"/>
      <c r="BH22" s="943">
        <f t="shared" si="2"/>
        <v>0</v>
      </c>
      <c r="BI22" s="944"/>
      <c r="BJ22" s="944"/>
      <c r="BK22" s="945"/>
      <c r="BL22" s="940"/>
      <c r="BM22" s="941"/>
      <c r="BN22" s="941"/>
      <c r="BO22" s="942"/>
      <c r="BP22" s="940">
        <f t="shared" si="3"/>
        <v>30</v>
      </c>
      <c r="BQ22" s="941"/>
      <c r="BR22" s="941"/>
      <c r="BS22" s="942"/>
      <c r="BT22" s="995"/>
      <c r="BU22" s="996"/>
      <c r="BV22" s="997"/>
      <c r="BW22" s="120"/>
      <c r="BX22" s="121"/>
    </row>
    <row r="23" spans="2:76" ht="27" customHeight="1">
      <c r="B23" s="116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167" t="s">
        <v>443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444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757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88" t="s">
        <v>18</v>
      </c>
      <c r="AT23" s="989"/>
      <c r="AU23" s="990"/>
      <c r="AV23" s="940">
        <f t="shared" si="0"/>
        <v>23</v>
      </c>
      <c r="AW23" s="941"/>
      <c r="AX23" s="941"/>
      <c r="AY23" s="942"/>
      <c r="AZ23" s="988">
        <v>2</v>
      </c>
      <c r="BA23" s="989"/>
      <c r="BB23" s="989"/>
      <c r="BC23" s="990"/>
      <c r="BD23" s="940">
        <f t="shared" si="1"/>
        <v>2</v>
      </c>
      <c r="BE23" s="941"/>
      <c r="BF23" s="941"/>
      <c r="BG23" s="942"/>
      <c r="BH23" s="943">
        <f t="shared" si="2"/>
        <v>0</v>
      </c>
      <c r="BI23" s="944"/>
      <c r="BJ23" s="944"/>
      <c r="BK23" s="945"/>
      <c r="BL23" s="943"/>
      <c r="BM23" s="944"/>
      <c r="BN23" s="944"/>
      <c r="BO23" s="945"/>
      <c r="BP23" s="940">
        <f t="shared" si="3"/>
        <v>25</v>
      </c>
      <c r="BQ23" s="941"/>
      <c r="BR23" s="941"/>
      <c r="BS23" s="942"/>
      <c r="BT23" s="995"/>
      <c r="BU23" s="996"/>
      <c r="BV23" s="997"/>
      <c r="BW23" s="120"/>
      <c r="BX23" s="121"/>
    </row>
    <row r="24" spans="2:76" ht="27" customHeight="1">
      <c r="B24" s="116"/>
      <c r="C24" s="117">
        <v>5</v>
      </c>
      <c r="D24" s="1038"/>
      <c r="E24" s="1039"/>
      <c r="F24" s="1038"/>
      <c r="G24" s="1039"/>
      <c r="H24" s="127"/>
      <c r="I24" s="127"/>
      <c r="J24" s="128"/>
      <c r="K24" s="128"/>
      <c r="L24" s="167" t="s">
        <v>445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446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758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988" t="s">
        <v>18</v>
      </c>
      <c r="AT24" s="989"/>
      <c r="AU24" s="990"/>
      <c r="AV24" s="940">
        <f t="shared" si="0"/>
        <v>17</v>
      </c>
      <c r="AW24" s="941"/>
      <c r="AX24" s="941"/>
      <c r="AY24" s="942"/>
      <c r="AZ24" s="988">
        <v>2</v>
      </c>
      <c r="BA24" s="989"/>
      <c r="BB24" s="989"/>
      <c r="BC24" s="990"/>
      <c r="BD24" s="940">
        <f t="shared" si="1"/>
        <v>2</v>
      </c>
      <c r="BE24" s="941"/>
      <c r="BF24" s="941"/>
      <c r="BG24" s="942"/>
      <c r="BH24" s="943">
        <f t="shared" si="2"/>
        <v>0</v>
      </c>
      <c r="BI24" s="944"/>
      <c r="BJ24" s="944"/>
      <c r="BK24" s="945"/>
      <c r="BL24" s="943"/>
      <c r="BM24" s="944"/>
      <c r="BN24" s="944"/>
      <c r="BO24" s="945"/>
      <c r="BP24" s="940">
        <f t="shared" si="3"/>
        <v>19</v>
      </c>
      <c r="BQ24" s="941"/>
      <c r="BR24" s="941"/>
      <c r="BS24" s="942"/>
      <c r="BT24" s="995"/>
      <c r="BU24" s="996"/>
      <c r="BV24" s="997"/>
      <c r="BW24" s="120"/>
      <c r="BX24" s="121"/>
    </row>
    <row r="25" spans="2:76" ht="27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 t="s">
        <v>447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 t="s">
        <v>448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770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988" t="s">
        <v>18</v>
      </c>
      <c r="AT25" s="989"/>
      <c r="AU25" s="990"/>
      <c r="AV25" s="940">
        <f t="shared" si="0"/>
        <v>6</v>
      </c>
      <c r="AW25" s="941"/>
      <c r="AX25" s="941"/>
      <c r="AY25" s="942"/>
      <c r="AZ25" s="988">
        <v>2</v>
      </c>
      <c r="BA25" s="989"/>
      <c r="BB25" s="989"/>
      <c r="BC25" s="990"/>
      <c r="BD25" s="940">
        <f t="shared" si="1"/>
        <v>2</v>
      </c>
      <c r="BE25" s="941"/>
      <c r="BF25" s="941"/>
      <c r="BG25" s="942"/>
      <c r="BH25" s="943">
        <f t="shared" si="2"/>
        <v>0</v>
      </c>
      <c r="BI25" s="944"/>
      <c r="BJ25" s="944"/>
      <c r="BK25" s="945"/>
      <c r="BL25" s="943"/>
      <c r="BM25" s="944"/>
      <c r="BN25" s="944"/>
      <c r="BO25" s="945"/>
      <c r="BP25" s="940">
        <f t="shared" si="3"/>
        <v>8</v>
      </c>
      <c r="BQ25" s="941"/>
      <c r="BR25" s="941"/>
      <c r="BS25" s="942"/>
      <c r="BT25" s="1060"/>
      <c r="BU25" s="1061"/>
      <c r="BV25" s="1062"/>
      <c r="BW25" s="120"/>
      <c r="BX25" s="121"/>
    </row>
    <row r="26" spans="2:76" ht="27" customHeight="1">
      <c r="B26" s="116"/>
      <c r="C26" s="127">
        <v>6</v>
      </c>
      <c r="D26" s="1038"/>
      <c r="E26" s="1039"/>
      <c r="F26" s="1038"/>
      <c r="G26" s="1039"/>
      <c r="H26" s="118"/>
      <c r="I26" s="118"/>
      <c r="J26" s="119"/>
      <c r="K26" s="119"/>
      <c r="L26" s="167" t="s">
        <v>427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 t="s">
        <v>452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760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1072" t="s">
        <v>18</v>
      </c>
      <c r="AT26" s="1072"/>
      <c r="AU26" s="1072"/>
      <c r="AV26" s="940">
        <f t="shared" si="0"/>
        <v>4</v>
      </c>
      <c r="AW26" s="941"/>
      <c r="AX26" s="941"/>
      <c r="AY26" s="942"/>
      <c r="AZ26" s="988">
        <v>2</v>
      </c>
      <c r="BA26" s="989"/>
      <c r="BB26" s="989"/>
      <c r="BC26" s="990"/>
      <c r="BD26" s="940">
        <f t="shared" si="1"/>
        <v>2</v>
      </c>
      <c r="BE26" s="941"/>
      <c r="BF26" s="941"/>
      <c r="BG26" s="942"/>
      <c r="BH26" s="943">
        <f t="shared" si="2"/>
        <v>0</v>
      </c>
      <c r="BI26" s="944"/>
      <c r="BJ26" s="944"/>
      <c r="BK26" s="945"/>
      <c r="BL26" s="943"/>
      <c r="BM26" s="944"/>
      <c r="BN26" s="944"/>
      <c r="BO26" s="945"/>
      <c r="BP26" s="940">
        <f t="shared" si="3"/>
        <v>6</v>
      </c>
      <c r="BQ26" s="941"/>
      <c r="BR26" s="941"/>
      <c r="BS26" s="942"/>
      <c r="BT26" s="1060"/>
      <c r="BU26" s="1061"/>
      <c r="BV26" s="1062"/>
      <c r="BW26" s="120"/>
      <c r="BX26" s="121"/>
    </row>
    <row r="27" spans="2:76" ht="24" customHeight="1">
      <c r="B27" s="116"/>
      <c r="C27" s="221">
        <v>7</v>
      </c>
      <c r="D27" s="940"/>
      <c r="E27" s="942"/>
      <c r="F27" s="940"/>
      <c r="G27" s="942"/>
      <c r="H27" s="118"/>
      <c r="I27" s="118"/>
      <c r="J27" s="119"/>
      <c r="K27" s="119"/>
      <c r="L27" s="129" t="s">
        <v>510</v>
      </c>
      <c r="M27" s="129"/>
      <c r="N27" s="129"/>
      <c r="O27" s="129"/>
      <c r="P27" s="129"/>
      <c r="Q27" s="129"/>
      <c r="R27" s="129"/>
      <c r="S27" s="129"/>
      <c r="T27" s="129"/>
      <c r="U27" s="129"/>
      <c r="V27" s="130"/>
      <c r="W27" s="129" t="s">
        <v>511</v>
      </c>
      <c r="X27" s="125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960" t="s">
        <v>771</v>
      </c>
      <c r="AJ27" s="961"/>
      <c r="AK27" s="961"/>
      <c r="AL27" s="961"/>
      <c r="AM27" s="961"/>
      <c r="AN27" s="961"/>
      <c r="AO27" s="961"/>
      <c r="AP27" s="961"/>
      <c r="AQ27" s="961"/>
      <c r="AR27" s="962"/>
      <c r="AS27" s="988" t="s">
        <v>18</v>
      </c>
      <c r="AT27" s="989"/>
      <c r="AU27" s="990"/>
      <c r="AV27" s="940">
        <f t="shared" ref="AV27" si="4">LEN(L27)+LEN(M27)+LEN(N27)+LEN(O27)+LEN(P27)+LEN(Q27)</f>
        <v>27</v>
      </c>
      <c r="AW27" s="941"/>
      <c r="AX27" s="941"/>
      <c r="AY27" s="942"/>
      <c r="AZ27" s="988">
        <v>4</v>
      </c>
      <c r="BA27" s="989"/>
      <c r="BB27" s="989"/>
      <c r="BC27" s="990"/>
      <c r="BD27" s="940">
        <f t="shared" ref="BD27" si="5">IF(AS27="String", AZ27, IF(AS27="Number",ROUNDUP(AZ27/2,0),0))</f>
        <v>4</v>
      </c>
      <c r="BE27" s="941"/>
      <c r="BF27" s="941"/>
      <c r="BG27" s="942"/>
      <c r="BH27" s="943">
        <f t="shared" ref="BH27" si="6">IF(AS27="Number",1,IF(AS27="List",3,IF(AS27="Map", 3, IF(AS27="Boolean",1,0))))</f>
        <v>0</v>
      </c>
      <c r="BI27" s="944"/>
      <c r="BJ27" s="944"/>
      <c r="BK27" s="945"/>
      <c r="BL27" s="943"/>
      <c r="BM27" s="944"/>
      <c r="BN27" s="944"/>
      <c r="BO27" s="945"/>
      <c r="BP27" s="940">
        <f t="shared" ref="BP27" si="7">AV27+BD27+BH27</f>
        <v>31</v>
      </c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118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3"/>
      <c r="BM28" s="944"/>
      <c r="BN28" s="944"/>
      <c r="BO28" s="945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221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3"/>
      <c r="BM29" s="944"/>
      <c r="BN29" s="944"/>
      <c r="BO29" s="945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118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166"/>
      <c r="AJ30" s="167"/>
      <c r="AK30" s="167"/>
      <c r="AL30" s="167"/>
      <c r="AM30" s="167"/>
      <c r="AN30" s="167"/>
      <c r="AO30" s="167"/>
      <c r="AP30" s="167"/>
      <c r="AQ30" s="167"/>
      <c r="AR30" s="168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3"/>
      <c r="BM30" s="944"/>
      <c r="BN30" s="944"/>
      <c r="BO30" s="945"/>
      <c r="BP30" s="940"/>
      <c r="BQ30" s="941"/>
      <c r="BR30" s="941"/>
      <c r="BS30" s="942"/>
      <c r="BT30" s="1060"/>
      <c r="BU30" s="1061"/>
      <c r="BV30" s="1062"/>
      <c r="BW30" s="120"/>
      <c r="BX30" s="121"/>
    </row>
    <row r="31" spans="2:76">
      <c r="B31" s="116"/>
      <c r="C31" s="221"/>
      <c r="D31" s="940"/>
      <c r="E31" s="942"/>
      <c r="F31" s="940"/>
      <c r="G31" s="942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49"/>
      <c r="AJ31" s="750"/>
      <c r="AK31" s="750"/>
      <c r="AL31" s="750"/>
      <c r="AM31" s="750"/>
      <c r="AN31" s="750"/>
      <c r="AO31" s="750"/>
      <c r="AP31" s="750"/>
      <c r="AQ31" s="750"/>
      <c r="AR31" s="751"/>
      <c r="AS31" s="988"/>
      <c r="AT31" s="989"/>
      <c r="AU31" s="990"/>
      <c r="AV31" s="940"/>
      <c r="AW31" s="941"/>
      <c r="AX31" s="941"/>
      <c r="AY31" s="942"/>
      <c r="AZ31" s="988"/>
      <c r="BA31" s="989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0"/>
      <c r="BM31" s="941"/>
      <c r="BN31" s="941"/>
      <c r="BO31" s="942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>
      <c r="B32" s="116"/>
      <c r="C32" s="118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6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49"/>
      <c r="AJ32" s="750"/>
      <c r="AK32" s="750"/>
      <c r="AL32" s="750"/>
      <c r="AM32" s="750"/>
      <c r="AN32" s="750"/>
      <c r="AO32" s="750"/>
      <c r="AP32" s="750"/>
      <c r="AQ32" s="750"/>
      <c r="AR32" s="751"/>
      <c r="AS32" s="1072"/>
      <c r="AT32" s="1072"/>
      <c r="AU32" s="1072"/>
      <c r="AV32" s="940"/>
      <c r="AW32" s="941"/>
      <c r="AX32" s="941"/>
      <c r="AY32" s="942"/>
      <c r="AZ32" s="1063"/>
      <c r="BA32" s="1064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68"/>
      <c r="BU32" s="1069"/>
      <c r="BV32" s="1070"/>
      <c r="BW32" s="120"/>
      <c r="BX32" s="121"/>
    </row>
    <row r="33" spans="2:76" ht="12" customHeight="1">
      <c r="B33" s="116"/>
      <c r="C33" s="221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0"/>
      <c r="BU33" s="1061"/>
      <c r="BV33" s="1062"/>
      <c r="BW33" s="120"/>
      <c r="BX33" s="121"/>
    </row>
    <row r="34" spans="2:76" ht="12" customHeight="1">
      <c r="B34" s="116"/>
      <c r="C34" s="118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988"/>
      <c r="AT34" s="989"/>
      <c r="AU34" s="990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3"/>
      <c r="BI34" s="944"/>
      <c r="BJ34" s="944"/>
      <c r="BK34" s="945"/>
      <c r="BL34" s="940"/>
      <c r="BM34" s="941"/>
      <c r="BN34" s="941"/>
      <c r="BO34" s="94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8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8"/>
      <c r="BU35" s="1069"/>
      <c r="BV35" s="1070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3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1056"/>
      <c r="AT37" s="1041"/>
      <c r="AU37" s="1042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160"/>
      <c r="BM37" s="161"/>
      <c r="BN37" s="161"/>
      <c r="BO37" s="16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994"/>
      <c r="AT38" s="994"/>
      <c r="AU38" s="994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88"/>
      <c r="BA41" s="989"/>
      <c r="BB41" s="989"/>
      <c r="BC41" s="990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0"/>
      <c r="BU41" s="1061"/>
      <c r="BV41" s="1062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940"/>
      <c r="BM42" s="941"/>
      <c r="BN42" s="941"/>
      <c r="BO42" s="942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6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940"/>
      <c r="BA43" s="941"/>
      <c r="BB43" s="941"/>
      <c r="BC43" s="942"/>
      <c r="BD43" s="940"/>
      <c r="BE43" s="941"/>
      <c r="BF43" s="941"/>
      <c r="BG43" s="942"/>
      <c r="BH43" s="940"/>
      <c r="BI43" s="941"/>
      <c r="BJ43" s="941"/>
      <c r="BK43" s="942"/>
      <c r="BL43" s="175"/>
      <c r="BM43" s="176"/>
      <c r="BN43" s="176"/>
      <c r="BO43" s="177"/>
      <c r="BP43" s="940"/>
      <c r="BQ43" s="941"/>
      <c r="BR43" s="941"/>
      <c r="BS43" s="942"/>
      <c r="BT43" s="1068"/>
      <c r="BU43" s="1069"/>
      <c r="BV43" s="1070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7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759"/>
      <c r="BA44" s="760"/>
      <c r="BB44" s="760"/>
      <c r="BC44" s="818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0"/>
      <c r="BU44" s="1061"/>
      <c r="BV44" s="1062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167"/>
      <c r="Y46" s="167"/>
      <c r="Z46" s="167"/>
      <c r="AA46" s="167"/>
      <c r="AB46" s="167"/>
      <c r="AC46" s="167"/>
      <c r="AD46" s="167"/>
      <c r="AE46" s="167"/>
      <c r="AF46" s="167"/>
      <c r="AG46" s="167"/>
      <c r="AH46" s="168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8"/>
      <c r="BU46" s="1069"/>
      <c r="BV46" s="1070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3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1056"/>
      <c r="AT48" s="1041"/>
      <c r="AU48" s="1042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160"/>
      <c r="BM48" s="161"/>
      <c r="BN48" s="161"/>
      <c r="BO48" s="16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994"/>
      <c r="AT49" s="994"/>
      <c r="AU49" s="994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88"/>
      <c r="BA52" s="989"/>
      <c r="BB52" s="989"/>
      <c r="BC52" s="990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0"/>
      <c r="BU52" s="1061"/>
      <c r="BV52" s="1062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940"/>
      <c r="BM53" s="941"/>
      <c r="BN53" s="941"/>
      <c r="BO53" s="942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6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940"/>
      <c r="BA54" s="941"/>
      <c r="BB54" s="941"/>
      <c r="BC54" s="942"/>
      <c r="BD54" s="940"/>
      <c r="BE54" s="941"/>
      <c r="BF54" s="941"/>
      <c r="BG54" s="942"/>
      <c r="BH54" s="940"/>
      <c r="BI54" s="941"/>
      <c r="BJ54" s="941"/>
      <c r="BK54" s="942"/>
      <c r="BL54" s="175"/>
      <c r="BM54" s="176"/>
      <c r="BN54" s="176"/>
      <c r="BO54" s="177"/>
      <c r="BP54" s="940"/>
      <c r="BQ54" s="941"/>
      <c r="BR54" s="941"/>
      <c r="BS54" s="942"/>
      <c r="BT54" s="1068"/>
      <c r="BU54" s="1069"/>
      <c r="BV54" s="1070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7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759"/>
      <c r="BA55" s="760"/>
      <c r="BB55" s="760"/>
      <c r="BC55" s="818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0"/>
      <c r="BU55" s="1061"/>
      <c r="BV55" s="1062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167"/>
      <c r="Y57" s="167"/>
      <c r="Z57" s="167"/>
      <c r="AA57" s="167"/>
      <c r="AB57" s="167"/>
      <c r="AC57" s="167"/>
      <c r="AD57" s="167"/>
      <c r="AE57" s="167"/>
      <c r="AF57" s="167"/>
      <c r="AG57" s="167"/>
      <c r="AH57" s="168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8"/>
      <c r="BU57" s="1069"/>
      <c r="BV57" s="1070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222"/>
      <c r="Y59" s="222"/>
      <c r="Z59" s="222"/>
      <c r="AA59" s="222"/>
      <c r="AB59" s="222"/>
      <c r="AC59" s="222"/>
      <c r="AD59" s="222"/>
      <c r="AE59" s="222"/>
      <c r="AF59" s="222"/>
      <c r="AG59" s="222"/>
      <c r="AH59" s="223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1056"/>
      <c r="AT59" s="1041"/>
      <c r="AU59" s="1042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160"/>
      <c r="BM59" s="161"/>
      <c r="BN59" s="161"/>
      <c r="BO59" s="16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994"/>
      <c r="AT60" s="994"/>
      <c r="AU60" s="994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88"/>
      <c r="BA63" s="989"/>
      <c r="BB63" s="989"/>
      <c r="BC63" s="990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0"/>
      <c r="BU63" s="1061"/>
      <c r="BV63" s="1062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40"/>
      <c r="BA64" s="941"/>
      <c r="BB64" s="941"/>
      <c r="BC64" s="942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8"/>
      <c r="BU64" s="1069"/>
      <c r="BV64" s="1070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88"/>
      <c r="BA67" s="989"/>
      <c r="BB67" s="989"/>
      <c r="BC67" s="990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0"/>
      <c r="BU67" s="1061"/>
      <c r="BV67" s="1062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940"/>
      <c r="BM68" s="941"/>
      <c r="BN68" s="941"/>
      <c r="BO68" s="942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6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940"/>
      <c r="BA69" s="941"/>
      <c r="BB69" s="941"/>
      <c r="BC69" s="942"/>
      <c r="BD69" s="940"/>
      <c r="BE69" s="941"/>
      <c r="BF69" s="941"/>
      <c r="BG69" s="942"/>
      <c r="BH69" s="940"/>
      <c r="BI69" s="941"/>
      <c r="BJ69" s="941"/>
      <c r="BK69" s="942"/>
      <c r="BL69" s="175"/>
      <c r="BM69" s="176"/>
      <c r="BN69" s="176"/>
      <c r="BO69" s="177"/>
      <c r="BP69" s="940"/>
      <c r="BQ69" s="941"/>
      <c r="BR69" s="941"/>
      <c r="BS69" s="942"/>
      <c r="BT69" s="1068"/>
      <c r="BU69" s="1069"/>
      <c r="BV69" s="1070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759"/>
      <c r="BA70" s="760"/>
      <c r="BB70" s="760"/>
      <c r="BC70" s="818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0"/>
      <c r="BU70" s="1061"/>
      <c r="BV70" s="1062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8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8"/>
      <c r="BU72" s="1069"/>
      <c r="BV72" s="1070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11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88"/>
      <c r="BA74" s="989"/>
      <c r="BB74" s="989"/>
      <c r="BC74" s="990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6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40"/>
      <c r="BA75" s="941"/>
      <c r="BB75" s="941"/>
      <c r="BC75" s="942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" customHeight="1">
      <c r="B77" s="206"/>
      <c r="C77" s="127"/>
      <c r="D77" s="1038"/>
      <c r="E77" s="1039"/>
      <c r="F77" s="1038"/>
      <c r="G77" s="1039"/>
      <c r="H77" s="118"/>
      <c r="I77" s="118"/>
      <c r="J77" s="119"/>
      <c r="K77" s="119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8"/>
      <c r="W77" s="167"/>
      <c r="X77" s="222"/>
      <c r="Y77" s="222"/>
      <c r="Z77" s="222"/>
      <c r="AA77" s="222"/>
      <c r="AB77" s="222"/>
      <c r="AC77" s="222"/>
      <c r="AD77" s="222"/>
      <c r="AE77" s="222"/>
      <c r="AF77" s="222"/>
      <c r="AG77" s="222"/>
      <c r="AH77" s="223"/>
      <c r="AI77" s="767"/>
      <c r="AJ77" s="768"/>
      <c r="AK77" s="768"/>
      <c r="AL77" s="768"/>
      <c r="AM77" s="768"/>
      <c r="AN77" s="768"/>
      <c r="AO77" s="768"/>
      <c r="AP77" s="768"/>
      <c r="AQ77" s="768"/>
      <c r="AR77" s="769"/>
      <c r="AS77" s="1056"/>
      <c r="AT77" s="1041"/>
      <c r="AU77" s="1042"/>
      <c r="AV77" s="940"/>
      <c r="AW77" s="941"/>
      <c r="AX77" s="941"/>
      <c r="AY77" s="942"/>
      <c r="AZ77" s="988"/>
      <c r="BA77" s="989"/>
      <c r="BB77" s="989"/>
      <c r="BC77" s="990"/>
      <c r="BD77" s="940"/>
      <c r="BE77" s="941"/>
      <c r="BF77" s="941"/>
      <c r="BG77" s="942"/>
      <c r="BH77" s="940"/>
      <c r="BI77" s="941"/>
      <c r="BJ77" s="941"/>
      <c r="BK77" s="942"/>
      <c r="BL77" s="160"/>
      <c r="BM77" s="161"/>
      <c r="BN77" s="161"/>
      <c r="BO77" s="162"/>
      <c r="BP77" s="940"/>
      <c r="BQ77" s="941"/>
      <c r="BR77" s="941"/>
      <c r="BS77" s="942"/>
      <c r="BT77" s="1060"/>
      <c r="BU77" s="1061"/>
      <c r="BV77" s="1062"/>
      <c r="BW77" s="120"/>
      <c r="BX77" s="121"/>
    </row>
    <row r="78" spans="2:76" ht="12.25" customHeight="1" thickBot="1">
      <c r="B78" s="224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  <c r="AX78" s="225"/>
      <c r="AY78" s="225"/>
      <c r="AZ78" s="225"/>
      <c r="BA78" s="225"/>
      <c r="BB78" s="225"/>
      <c r="BC78" s="225"/>
      <c r="BD78" s="225"/>
      <c r="BE78" s="225"/>
      <c r="BF78" s="225"/>
      <c r="BG78" s="225"/>
      <c r="BH78" s="225"/>
      <c r="BI78" s="225"/>
      <c r="BJ78" s="225"/>
      <c r="BK78" s="225"/>
      <c r="BL78" s="225"/>
      <c r="BM78" s="225"/>
      <c r="BN78" s="225"/>
      <c r="BO78" s="225"/>
      <c r="BP78" s="225"/>
      <c r="BQ78" s="225"/>
      <c r="BR78" s="225"/>
      <c r="BS78" s="225"/>
      <c r="BT78" s="225"/>
      <c r="BU78" s="225"/>
      <c r="BV78" s="225"/>
      <c r="BW78" s="226"/>
      <c r="BX78" s="227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9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D27:E27"/>
    <mergeCell ref="F27:G27"/>
    <mergeCell ref="AS27:AU27"/>
    <mergeCell ref="AV27:AY27"/>
    <mergeCell ref="AZ27:BC27"/>
    <mergeCell ref="BD27:BG27"/>
    <mergeCell ref="D26:E26"/>
    <mergeCell ref="F26:G26"/>
    <mergeCell ref="AS26:AU26"/>
    <mergeCell ref="AV26:AY26"/>
    <mergeCell ref="AZ26:BC26"/>
    <mergeCell ref="BD26:BG26"/>
    <mergeCell ref="AI26:AR26"/>
    <mergeCell ref="AI27:AR27"/>
    <mergeCell ref="BH28:BK28"/>
    <mergeCell ref="BL28:BO28"/>
    <mergeCell ref="BP28:BS28"/>
    <mergeCell ref="BP24:BS24"/>
    <mergeCell ref="BT24:BV24"/>
    <mergeCell ref="BH26:BK26"/>
    <mergeCell ref="BL26:BO26"/>
    <mergeCell ref="BP26:BS26"/>
    <mergeCell ref="BT26:BV26"/>
    <mergeCell ref="BH27:BK27"/>
    <mergeCell ref="BL27:BO27"/>
    <mergeCell ref="BP27:BS27"/>
    <mergeCell ref="BT27:BV27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BD68:BG68"/>
    <mergeCell ref="BH68:BK68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AZ69:BC69"/>
    <mergeCell ref="BD69:BG69"/>
    <mergeCell ref="BH69:BK69"/>
    <mergeCell ref="BP69:BS69"/>
    <mergeCell ref="BT69:BV69"/>
    <mergeCell ref="AI74:AR74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2:BV72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AS74:AU74"/>
    <mergeCell ref="AV74:AY74"/>
    <mergeCell ref="BT75:BV75"/>
    <mergeCell ref="D76:E76"/>
    <mergeCell ref="F76:G76"/>
    <mergeCell ref="AI76:AR76"/>
    <mergeCell ref="AS76:AU76"/>
    <mergeCell ref="AV76:AY76"/>
    <mergeCell ref="AZ74:BC74"/>
    <mergeCell ref="BD74:BG74"/>
    <mergeCell ref="BH74:BK74"/>
    <mergeCell ref="BP74:BS74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D74:E74"/>
    <mergeCell ref="F74:G74"/>
    <mergeCell ref="BT77:BV77"/>
    <mergeCell ref="AZ76:BC76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BD77:BG77"/>
    <mergeCell ref="BH77:BK77"/>
    <mergeCell ref="BP77:BS77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landscape" r:id="rId1"/>
  <headerFooter>
    <oddFooter>&amp;CTOYOTA MOTOR CORPORATION&amp;RVer 1.000J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X175"/>
  <sheetViews>
    <sheetView showGridLines="0" view="pageBreakPreview" topLeftCell="A16" zoomScaleNormal="100" zoomScaleSheetLayoutView="100" workbookViewId="0">
      <selection activeCell="L21" sqref="L21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39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LATEST_VEHICLE_STATUS</v>
      </c>
      <c r="D8" s="237"/>
      <c r="E8" s="238"/>
      <c r="F8" s="238"/>
      <c r="G8" s="238"/>
      <c r="H8" s="238"/>
      <c r="I8" s="239"/>
      <c r="J8" s="238"/>
      <c r="K8" s="238"/>
      <c r="L8" s="239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39"/>
      <c r="D9" s="243"/>
      <c r="E9" s="238"/>
      <c r="F9" s="238"/>
      <c r="G9" s="238"/>
      <c r="H9" s="238"/>
      <c r="I9" s="238"/>
      <c r="J9" s="238"/>
      <c r="K9" s="238"/>
      <c r="L9" s="239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39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S11" s="283"/>
      <c r="AT11" s="283"/>
      <c r="AU11" s="283"/>
      <c r="AV11" s="283"/>
      <c r="AW11" s="283"/>
      <c r="AX11" s="238"/>
      <c r="AY11" s="238"/>
      <c r="AZ11" s="283"/>
      <c r="BA11" s="283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LATEST_VEHICLE_STATUS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173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SUM(BP20:BS54)</f>
        <v>458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84"/>
      <c r="D15" s="284"/>
      <c r="E15" s="284"/>
      <c r="F15" s="284"/>
      <c r="G15" s="284"/>
      <c r="H15" s="284"/>
      <c r="I15" s="284"/>
      <c r="J15" s="284"/>
      <c r="K15" s="284"/>
      <c r="L15" s="284"/>
      <c r="M15" s="284"/>
      <c r="N15" s="284"/>
      <c r="O15" s="284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  <c r="AD15" s="284"/>
      <c r="AE15" s="284"/>
      <c r="AF15" s="284"/>
      <c r="AG15" s="284"/>
      <c r="AH15" s="284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84"/>
      <c r="AT15" s="284"/>
      <c r="AU15" s="284"/>
      <c r="AV15" s="284"/>
      <c r="AW15" s="284"/>
      <c r="AX15" s="284"/>
      <c r="AY15" s="284"/>
      <c r="AZ15" s="284"/>
      <c r="BA15" s="284"/>
      <c r="BB15" s="284"/>
      <c r="BC15" s="284"/>
      <c r="BD15" s="284"/>
      <c r="BE15" s="284"/>
      <c r="BF15" s="284"/>
      <c r="BG15" s="284"/>
      <c r="BH15" s="284"/>
      <c r="BI15" s="284"/>
      <c r="BJ15" s="284"/>
      <c r="BK15" s="284"/>
      <c r="BL15" s="284"/>
      <c r="BM15" s="284"/>
      <c r="BN15" s="284"/>
      <c r="BO15" s="284"/>
      <c r="BP15" s="284"/>
      <c r="BQ15" s="284"/>
      <c r="BR15" s="284"/>
      <c r="BS15" s="284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84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4"/>
      <c r="S16" s="284"/>
      <c r="T16" s="284"/>
      <c r="U16" s="284"/>
      <c r="V16" s="284"/>
      <c r="W16" s="284"/>
      <c r="X16" s="284"/>
      <c r="Y16" s="284"/>
      <c r="Z16" s="284"/>
      <c r="AA16" s="284"/>
      <c r="AB16" s="284"/>
      <c r="AC16" s="284"/>
      <c r="AD16" s="284"/>
      <c r="AE16" s="284"/>
      <c r="AF16" s="284"/>
      <c r="AG16" s="284"/>
      <c r="AH16" s="284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84"/>
      <c r="AT16" s="284"/>
      <c r="AU16" s="284"/>
      <c r="AV16" s="284"/>
      <c r="AW16" s="284"/>
      <c r="AX16" s="284"/>
      <c r="AY16" s="284"/>
      <c r="AZ16" s="284"/>
      <c r="BA16" s="284"/>
      <c r="BB16" s="284"/>
      <c r="BC16" s="284"/>
      <c r="BD16" s="284"/>
      <c r="BE16" s="284"/>
      <c r="BF16" s="284"/>
      <c r="BG16" s="284"/>
      <c r="BH16" s="284"/>
      <c r="BI16" s="284"/>
      <c r="BJ16" s="284"/>
      <c r="BK16" s="284"/>
      <c r="BL16" s="284"/>
      <c r="BM16" s="284"/>
      <c r="BN16" s="284"/>
      <c r="BO16" s="284"/>
      <c r="BP16" s="284"/>
      <c r="BQ16" s="284"/>
      <c r="BR16" s="284"/>
      <c r="BS16" s="284"/>
      <c r="BT16" s="250"/>
      <c r="BU16" s="246"/>
      <c r="BV16" s="246"/>
      <c r="BW16" s="255"/>
      <c r="BX16" s="252"/>
    </row>
    <row r="17" spans="2:76" ht="12.25" customHeight="1">
      <c r="B17" s="215"/>
      <c r="C17" s="257"/>
      <c r="D17" s="257"/>
      <c r="E17" s="257"/>
      <c r="F17" s="257"/>
      <c r="G17" s="257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85"/>
      <c r="X17" s="285"/>
      <c r="Y17" s="285"/>
      <c r="Z17" s="257"/>
      <c r="AA17" s="257"/>
      <c r="AB17" s="257"/>
      <c r="AC17" s="257"/>
      <c r="AD17" s="257"/>
      <c r="AE17" s="257"/>
      <c r="AF17" s="257"/>
      <c r="AG17" s="257"/>
      <c r="AH17" s="257"/>
      <c r="AI17" s="257"/>
      <c r="AJ17" s="257"/>
      <c r="AK17" s="257"/>
      <c r="AL17" s="257"/>
      <c r="AM17" s="257"/>
      <c r="AN17" s="257"/>
      <c r="AO17" s="257"/>
      <c r="AP17" s="257"/>
      <c r="AQ17" s="257"/>
      <c r="AR17" s="257"/>
      <c r="AS17" s="257"/>
      <c r="AT17" s="257"/>
      <c r="AU17" s="257"/>
      <c r="AV17" s="257"/>
      <c r="AW17" s="257"/>
      <c r="AX17" s="257"/>
      <c r="AY17" s="257"/>
      <c r="AZ17" s="257"/>
      <c r="BA17" s="257"/>
      <c r="BB17" s="257"/>
      <c r="BC17" s="257"/>
      <c r="BD17" s="257"/>
      <c r="BE17" s="257"/>
      <c r="BF17" s="257"/>
      <c r="BG17" s="257"/>
      <c r="BH17" s="257"/>
      <c r="BI17" s="257"/>
      <c r="BJ17" s="257"/>
      <c r="BK17" s="257"/>
      <c r="BL17" s="257"/>
      <c r="BM17" s="257"/>
      <c r="BN17" s="257"/>
      <c r="BO17" s="257"/>
      <c r="BP17" s="257"/>
      <c r="BQ17" s="257"/>
      <c r="BR17" s="257"/>
      <c r="BS17" s="257"/>
      <c r="BT17" s="257"/>
      <c r="BU17" s="257"/>
      <c r="BV17" s="257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ht="12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9" t="s">
        <v>21</v>
      </c>
      <c r="M20" s="129"/>
      <c r="N20" s="129"/>
      <c r="O20" s="129"/>
      <c r="P20" s="129"/>
      <c r="Q20" s="129"/>
      <c r="R20" s="129"/>
      <c r="S20" s="129"/>
      <c r="T20" s="129"/>
      <c r="U20" s="129"/>
      <c r="V20" s="130"/>
      <c r="W20" s="287" t="s">
        <v>21</v>
      </c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30"/>
      <c r="AI20" s="767" t="s">
        <v>22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994" t="s">
        <v>92</v>
      </c>
      <c r="AT20" s="994"/>
      <c r="AU20" s="994"/>
      <c r="AV20" s="940">
        <f t="shared" ref="AV20:AV41" si="0">LEN(L20)+LEN(M20)+LEN(N20)+LEN(O20)+LEN(P20)+LEN(Q20)</f>
        <v>3</v>
      </c>
      <c r="AW20" s="941"/>
      <c r="AX20" s="941"/>
      <c r="AY20" s="942"/>
      <c r="AZ20" s="943">
        <v>17</v>
      </c>
      <c r="BA20" s="944"/>
      <c r="BB20" s="944"/>
      <c r="BC20" s="945"/>
      <c r="BD20" s="940">
        <f t="shared" ref="BD20:BD41" si="1">IF(AS20="String", AZ20, IF(AS20="Number",ROUNDUP(AZ20/2,0),0))</f>
        <v>17</v>
      </c>
      <c r="BE20" s="941"/>
      <c r="BF20" s="941"/>
      <c r="BG20" s="942"/>
      <c r="BH20" s="943">
        <f t="shared" ref="BH20:BH41" si="2"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 t="shared" ref="BP20:BP41" si="3">AV20+BD20+BH20</f>
        <v>20</v>
      </c>
      <c r="BQ20" s="941"/>
      <c r="BR20" s="941"/>
      <c r="BS20" s="942"/>
      <c r="BT20" s="991"/>
      <c r="BU20" s="992"/>
      <c r="BV20" s="993"/>
      <c r="BW20" s="120"/>
      <c r="BX20" s="121"/>
    </row>
    <row r="21" spans="2:76">
      <c r="B21" s="215"/>
      <c r="C21" s="127">
        <f t="shared" ref="C21:C41" si="4">ROW()-19</f>
        <v>2</v>
      </c>
      <c r="D21" s="1038"/>
      <c r="E21" s="1039"/>
      <c r="F21" s="1038"/>
      <c r="G21" s="1039"/>
      <c r="H21" s="118"/>
      <c r="I21" s="118"/>
      <c r="J21" s="119"/>
      <c r="K21" s="119"/>
      <c r="L21" s="167" t="s">
        <v>772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8"/>
      <c r="W21" s="166" t="s">
        <v>690</v>
      </c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8"/>
      <c r="AI21" s="767" t="s">
        <v>691</v>
      </c>
      <c r="AJ21" s="768"/>
      <c r="AK21" s="768"/>
      <c r="AL21" s="768"/>
      <c r="AM21" s="768"/>
      <c r="AN21" s="768"/>
      <c r="AO21" s="768"/>
      <c r="AP21" s="768"/>
      <c r="AQ21" s="768"/>
      <c r="AR21" s="769"/>
      <c r="AS21" s="1056" t="s">
        <v>18</v>
      </c>
      <c r="AT21" s="1041"/>
      <c r="AU21" s="1042"/>
      <c r="AV21" s="940">
        <f>LEN(L21)+LEN(M21)+LEN(N21)+LEN(O21)+LEN(P21)+LEN(Q21)</f>
        <v>22</v>
      </c>
      <c r="AW21" s="941"/>
      <c r="AX21" s="941"/>
      <c r="AY21" s="942"/>
      <c r="AZ21" s="988">
        <v>14</v>
      </c>
      <c r="BA21" s="989"/>
      <c r="BB21" s="989"/>
      <c r="BC21" s="990"/>
      <c r="BD21" s="940">
        <f>IF(AS21="String", AZ21, IF(AS21="Number",ROUNDUP(AZ21/2,0),0))</f>
        <v>14</v>
      </c>
      <c r="BE21" s="941"/>
      <c r="BF21" s="941"/>
      <c r="BG21" s="942"/>
      <c r="BH21" s="943">
        <f>IF(AS21="Number",1,IF(AS21="List",3,IF(AS21="Map", 3, IF(AS21="Boolean",1,0))))</f>
        <v>0</v>
      </c>
      <c r="BI21" s="944"/>
      <c r="BJ21" s="944"/>
      <c r="BK21" s="945"/>
      <c r="BL21" s="940"/>
      <c r="BM21" s="941"/>
      <c r="BN21" s="941"/>
      <c r="BO21" s="942"/>
      <c r="BP21" s="940">
        <f>AV21+BD21+BH21</f>
        <v>36</v>
      </c>
      <c r="BQ21" s="941"/>
      <c r="BR21" s="941"/>
      <c r="BS21" s="942"/>
      <c r="BT21" s="1060"/>
      <c r="BU21" s="1061"/>
      <c r="BV21" s="1062"/>
      <c r="BW21" s="214"/>
      <c r="BX21" s="217"/>
    </row>
    <row r="22" spans="2:76" ht="67.5" customHeight="1">
      <c r="B22" s="215"/>
      <c r="C22" s="127">
        <f t="shared" si="4"/>
        <v>3</v>
      </c>
      <c r="D22" s="1038"/>
      <c r="E22" s="1039"/>
      <c r="F22" s="1038"/>
      <c r="G22" s="1039"/>
      <c r="H22" s="118"/>
      <c r="I22" s="118"/>
      <c r="J22" s="119"/>
      <c r="K22" s="119"/>
      <c r="L22" s="167" t="s">
        <v>692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6" t="s">
        <v>693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 t="s">
        <v>694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1056" t="s">
        <v>18</v>
      </c>
      <c r="AT22" s="1041"/>
      <c r="AU22" s="1042"/>
      <c r="AV22" s="1057">
        <f>LEN(L22)+LEN(M22)+LEN(N22)+LEN(O22)+LEN(P22)+LEN(Q22)</f>
        <v>11</v>
      </c>
      <c r="AW22" s="1058"/>
      <c r="AX22" s="1058"/>
      <c r="AY22" s="1059"/>
      <c r="AZ22" s="1057">
        <v>2</v>
      </c>
      <c r="BA22" s="1058"/>
      <c r="BB22" s="1058"/>
      <c r="BC22" s="1059"/>
      <c r="BD22" s="940">
        <f>IF(AS22="String", AZ22, IF(AS22="Number",ROUNDUP(AZ22/2,0),0))</f>
        <v>2</v>
      </c>
      <c r="BE22" s="941"/>
      <c r="BF22" s="941"/>
      <c r="BG22" s="942"/>
      <c r="BH22" s="943">
        <f>IF(AS22="Number",1,IF(AS22="List",3,IF(AS22="Map", 3, IF(AS22="Boolean",1,0))))</f>
        <v>0</v>
      </c>
      <c r="BI22" s="944"/>
      <c r="BJ22" s="944"/>
      <c r="BK22" s="945"/>
      <c r="BL22" s="297"/>
      <c r="BM22" s="298"/>
      <c r="BN22" s="298"/>
      <c r="BO22" s="299"/>
      <c r="BP22" s="940">
        <f>AV22+BD22+BH22</f>
        <v>13</v>
      </c>
      <c r="BQ22" s="941"/>
      <c r="BR22" s="941"/>
      <c r="BS22" s="942"/>
      <c r="BT22" s="1060"/>
      <c r="BU22" s="1061"/>
      <c r="BV22" s="1062"/>
      <c r="BW22" s="214"/>
      <c r="BX22" s="217"/>
    </row>
    <row r="23" spans="2:76">
      <c r="B23" s="215"/>
      <c r="C23" s="127">
        <f t="shared" si="4"/>
        <v>4</v>
      </c>
      <c r="D23" s="1038"/>
      <c r="E23" s="1039"/>
      <c r="F23" s="1038"/>
      <c r="G23" s="1039"/>
      <c r="H23" s="118"/>
      <c r="I23" s="118"/>
      <c r="J23" s="119"/>
      <c r="K23" s="119"/>
      <c r="L23" s="167" t="s">
        <v>695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 t="s">
        <v>696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67" t="s">
        <v>691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1056" t="s">
        <v>18</v>
      </c>
      <c r="AT23" s="1041"/>
      <c r="AU23" s="1042"/>
      <c r="AV23" s="940">
        <f t="shared" ref="AV23" si="5">LEN(L23)+LEN(M23)+LEN(N23)+LEN(O23)+LEN(P23)+LEN(Q23)</f>
        <v>24</v>
      </c>
      <c r="AW23" s="941"/>
      <c r="AX23" s="941"/>
      <c r="AY23" s="942"/>
      <c r="AZ23" s="988">
        <v>14</v>
      </c>
      <c r="BA23" s="989"/>
      <c r="BB23" s="989"/>
      <c r="BC23" s="990"/>
      <c r="BD23" s="940">
        <f>IF(AS23="String", AZ23, IF(AS23="Number",ROUNDUP(AZ23/2,0),0))</f>
        <v>14</v>
      </c>
      <c r="BE23" s="941"/>
      <c r="BF23" s="941"/>
      <c r="BG23" s="942"/>
      <c r="BH23" s="943">
        <f>IF(AS23="Number",1,IF(AS23="List",3,IF(AS23="Map", 3, IF(AS23="Boolean",1,0))))</f>
        <v>0</v>
      </c>
      <c r="BI23" s="944"/>
      <c r="BJ23" s="944"/>
      <c r="BK23" s="945"/>
      <c r="BL23" s="940"/>
      <c r="BM23" s="941"/>
      <c r="BN23" s="941"/>
      <c r="BO23" s="942"/>
      <c r="BP23" s="940">
        <f>AV23+BD23+BH23</f>
        <v>38</v>
      </c>
      <c r="BQ23" s="941"/>
      <c r="BR23" s="941"/>
      <c r="BS23" s="942"/>
      <c r="BT23" s="1060"/>
      <c r="BU23" s="1061"/>
      <c r="BV23" s="1062"/>
      <c r="BW23" s="214"/>
      <c r="BX23" s="217"/>
    </row>
    <row r="24" spans="2:76" ht="33.75" customHeight="1">
      <c r="B24" s="116"/>
      <c r="C24" s="127">
        <f t="shared" si="4"/>
        <v>5</v>
      </c>
      <c r="D24" s="1038"/>
      <c r="E24" s="1039"/>
      <c r="F24" s="1038"/>
      <c r="G24" s="1039"/>
      <c r="H24" s="127"/>
      <c r="I24" s="127"/>
      <c r="J24" s="128"/>
      <c r="K24" s="128"/>
      <c r="L24" s="167" t="s">
        <v>174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175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67" t="s">
        <v>387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994" t="s">
        <v>92</v>
      </c>
      <c r="AT24" s="994"/>
      <c r="AU24" s="994"/>
      <c r="AV24" s="940">
        <f t="shared" si="0"/>
        <v>20</v>
      </c>
      <c r="AW24" s="941"/>
      <c r="AX24" s="941"/>
      <c r="AY24" s="942"/>
      <c r="AZ24" s="1063">
        <v>14</v>
      </c>
      <c r="BA24" s="1064"/>
      <c r="BB24" s="989"/>
      <c r="BC24" s="990"/>
      <c r="BD24" s="940">
        <f t="shared" si="1"/>
        <v>14</v>
      </c>
      <c r="BE24" s="941"/>
      <c r="BF24" s="941"/>
      <c r="BG24" s="942"/>
      <c r="BH24" s="943">
        <f t="shared" si="2"/>
        <v>0</v>
      </c>
      <c r="BI24" s="944"/>
      <c r="BJ24" s="944"/>
      <c r="BK24" s="945"/>
      <c r="BL24" s="943"/>
      <c r="BM24" s="944"/>
      <c r="BN24" s="944"/>
      <c r="BO24" s="945"/>
      <c r="BP24" s="940">
        <f t="shared" si="3"/>
        <v>34</v>
      </c>
      <c r="BQ24" s="941"/>
      <c r="BR24" s="941"/>
      <c r="BS24" s="942"/>
      <c r="BT24" s="995"/>
      <c r="BU24" s="996"/>
      <c r="BV24" s="997"/>
      <c r="BW24" s="120"/>
      <c r="BX24" s="121"/>
    </row>
    <row r="25" spans="2:76" ht="12" customHeight="1">
      <c r="B25" s="116"/>
      <c r="C25" s="127">
        <f t="shared" si="4"/>
        <v>6</v>
      </c>
      <c r="D25" s="1038"/>
      <c r="E25" s="1039"/>
      <c r="F25" s="1038"/>
      <c r="G25" s="1039"/>
      <c r="H25" s="127"/>
      <c r="I25" s="127"/>
      <c r="J25" s="128"/>
      <c r="K25" s="128"/>
      <c r="L25" s="167" t="s">
        <v>177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 t="s">
        <v>176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67"/>
      <c r="AJ25" s="768"/>
      <c r="AK25" s="768"/>
      <c r="AL25" s="768"/>
      <c r="AM25" s="768"/>
      <c r="AN25" s="768"/>
      <c r="AO25" s="768"/>
      <c r="AP25" s="768"/>
      <c r="AQ25" s="768"/>
      <c r="AR25" s="769"/>
      <c r="AS25" s="994"/>
      <c r="AT25" s="994"/>
      <c r="AU25" s="994"/>
      <c r="AV25" s="940"/>
      <c r="AW25" s="941"/>
      <c r="AX25" s="941"/>
      <c r="AY25" s="942"/>
      <c r="AZ25" s="1063"/>
      <c r="BA25" s="1064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3"/>
      <c r="BM25" s="944"/>
      <c r="BN25" s="944"/>
      <c r="BO25" s="945"/>
      <c r="BP25" s="940"/>
      <c r="BQ25" s="941"/>
      <c r="BR25" s="941"/>
      <c r="BS25" s="942"/>
      <c r="BT25" s="995"/>
      <c r="BU25" s="996"/>
      <c r="BV25" s="997"/>
      <c r="BW25" s="120"/>
      <c r="BX25" s="121"/>
    </row>
    <row r="26" spans="2:76" ht="67.5" customHeight="1">
      <c r="B26" s="116"/>
      <c r="C26" s="127">
        <f t="shared" si="4"/>
        <v>7</v>
      </c>
      <c r="D26" s="1038"/>
      <c r="E26" s="1039"/>
      <c r="F26" s="1038"/>
      <c r="G26" s="1039"/>
      <c r="H26" s="127"/>
      <c r="I26" s="127"/>
      <c r="J26" s="128"/>
      <c r="K26" s="128"/>
      <c r="L26" s="167"/>
      <c r="M26" s="167" t="s">
        <v>219</v>
      </c>
      <c r="N26" s="125"/>
      <c r="O26" s="125"/>
      <c r="P26" s="125"/>
      <c r="Q26" s="125"/>
      <c r="R26" s="125"/>
      <c r="S26" s="125"/>
      <c r="T26" s="125"/>
      <c r="U26" s="125"/>
      <c r="V26" s="126"/>
      <c r="W26" s="166" t="s">
        <v>127</v>
      </c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6"/>
      <c r="AI26" s="767" t="s">
        <v>638</v>
      </c>
      <c r="AJ26" s="768"/>
      <c r="AK26" s="768"/>
      <c r="AL26" s="768"/>
      <c r="AM26" s="768"/>
      <c r="AN26" s="768"/>
      <c r="AO26" s="768"/>
      <c r="AP26" s="768"/>
      <c r="AQ26" s="768"/>
      <c r="AR26" s="769"/>
      <c r="AS26" s="1055" t="s">
        <v>42</v>
      </c>
      <c r="AT26" s="1055"/>
      <c r="AU26" s="1055"/>
      <c r="AV26" s="940">
        <f t="shared" si="0"/>
        <v>15</v>
      </c>
      <c r="AW26" s="941"/>
      <c r="AX26" s="941"/>
      <c r="AY26" s="942"/>
      <c r="AZ26" s="759">
        <v>1</v>
      </c>
      <c r="BA26" s="760"/>
      <c r="BB26" s="760"/>
      <c r="BC26" s="818"/>
      <c r="BD26" s="940">
        <f t="shared" si="1"/>
        <v>1</v>
      </c>
      <c r="BE26" s="941"/>
      <c r="BF26" s="941"/>
      <c r="BG26" s="942"/>
      <c r="BH26" s="943">
        <f t="shared" si="2"/>
        <v>1</v>
      </c>
      <c r="BI26" s="944"/>
      <c r="BJ26" s="944"/>
      <c r="BK26" s="945"/>
      <c r="BL26" s="940"/>
      <c r="BM26" s="941"/>
      <c r="BN26" s="941"/>
      <c r="BO26" s="942"/>
      <c r="BP26" s="940">
        <f t="shared" si="3"/>
        <v>17</v>
      </c>
      <c r="BQ26" s="941"/>
      <c r="BR26" s="941"/>
      <c r="BS26" s="942"/>
      <c r="BT26" s="995"/>
      <c r="BU26" s="996"/>
      <c r="BV26" s="997"/>
      <c r="BW26" s="120"/>
      <c r="BX26" s="121"/>
    </row>
    <row r="27" spans="2:76" ht="45" customHeight="1">
      <c r="B27" s="116"/>
      <c r="C27" s="127">
        <f t="shared" si="4"/>
        <v>8</v>
      </c>
      <c r="D27" s="1038"/>
      <c r="E27" s="1039"/>
      <c r="F27" s="1038"/>
      <c r="G27" s="1039"/>
      <c r="H27" s="118"/>
      <c r="I27" s="118"/>
      <c r="J27" s="119"/>
      <c r="K27" s="119"/>
      <c r="L27" s="167"/>
      <c r="M27" s="167" t="s">
        <v>106</v>
      </c>
      <c r="N27" s="167"/>
      <c r="O27" s="167"/>
      <c r="P27" s="167"/>
      <c r="Q27" s="167"/>
      <c r="R27" s="167"/>
      <c r="S27" s="167"/>
      <c r="T27" s="167"/>
      <c r="U27" s="167"/>
      <c r="V27" s="168"/>
      <c r="W27" s="166" t="s">
        <v>24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767" t="s">
        <v>291</v>
      </c>
      <c r="AJ27" s="768"/>
      <c r="AK27" s="768"/>
      <c r="AL27" s="768"/>
      <c r="AM27" s="768"/>
      <c r="AN27" s="768"/>
      <c r="AO27" s="768"/>
      <c r="AP27" s="768"/>
      <c r="AQ27" s="768"/>
      <c r="AR27" s="769"/>
      <c r="AS27" s="1056" t="s">
        <v>18</v>
      </c>
      <c r="AT27" s="1041"/>
      <c r="AU27" s="1042"/>
      <c r="AV27" s="940">
        <f t="shared" si="0"/>
        <v>9</v>
      </c>
      <c r="AW27" s="941"/>
      <c r="AX27" s="941"/>
      <c r="AY27" s="942"/>
      <c r="AZ27" s="988">
        <v>14</v>
      </c>
      <c r="BA27" s="989"/>
      <c r="BB27" s="989"/>
      <c r="BC27" s="990"/>
      <c r="BD27" s="940">
        <f t="shared" si="1"/>
        <v>14</v>
      </c>
      <c r="BE27" s="941"/>
      <c r="BF27" s="941"/>
      <c r="BG27" s="942"/>
      <c r="BH27" s="943">
        <f t="shared" si="2"/>
        <v>0</v>
      </c>
      <c r="BI27" s="944"/>
      <c r="BJ27" s="944"/>
      <c r="BK27" s="945"/>
      <c r="BL27" s="940"/>
      <c r="BM27" s="941"/>
      <c r="BN27" s="941"/>
      <c r="BO27" s="942"/>
      <c r="BP27" s="940">
        <f t="shared" si="3"/>
        <v>23</v>
      </c>
      <c r="BQ27" s="941"/>
      <c r="BR27" s="941"/>
      <c r="BS27" s="942"/>
      <c r="BT27" s="1060"/>
      <c r="BU27" s="1061"/>
      <c r="BV27" s="1062"/>
      <c r="BW27" s="120"/>
      <c r="BX27" s="121"/>
    </row>
    <row r="28" spans="2:76" ht="22.5" customHeight="1">
      <c r="B28" s="116"/>
      <c r="C28" s="127">
        <f t="shared" si="4"/>
        <v>9</v>
      </c>
      <c r="D28" s="1038"/>
      <c r="E28" s="1039"/>
      <c r="F28" s="1038"/>
      <c r="G28" s="1039"/>
      <c r="H28" s="118"/>
      <c r="I28" s="118"/>
      <c r="J28" s="119"/>
      <c r="K28" s="119"/>
      <c r="L28" s="167"/>
      <c r="M28" s="167" t="s">
        <v>232</v>
      </c>
      <c r="N28" s="167"/>
      <c r="O28" s="167"/>
      <c r="P28" s="167"/>
      <c r="Q28" s="167"/>
      <c r="R28" s="167"/>
      <c r="S28" s="167"/>
      <c r="T28" s="167"/>
      <c r="U28" s="167"/>
      <c r="V28" s="168"/>
      <c r="W28" s="166" t="s">
        <v>160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749" t="s">
        <v>639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1065" t="s">
        <v>42</v>
      </c>
      <c r="AT28" s="1066"/>
      <c r="AU28" s="1067"/>
      <c r="AV28" s="940">
        <f t="shared" si="0"/>
        <v>9</v>
      </c>
      <c r="AW28" s="941"/>
      <c r="AX28" s="941"/>
      <c r="AY28" s="942"/>
      <c r="AZ28" s="988">
        <v>10</v>
      </c>
      <c r="BA28" s="989"/>
      <c r="BB28" s="989"/>
      <c r="BC28" s="990"/>
      <c r="BD28" s="940">
        <f t="shared" si="1"/>
        <v>5</v>
      </c>
      <c r="BE28" s="941"/>
      <c r="BF28" s="941"/>
      <c r="BG28" s="942"/>
      <c r="BH28" s="943">
        <f t="shared" si="2"/>
        <v>1</v>
      </c>
      <c r="BI28" s="944"/>
      <c r="BJ28" s="944"/>
      <c r="BK28" s="945"/>
      <c r="BL28" s="940"/>
      <c r="BM28" s="941"/>
      <c r="BN28" s="941"/>
      <c r="BO28" s="942"/>
      <c r="BP28" s="940">
        <f t="shared" si="3"/>
        <v>15</v>
      </c>
      <c r="BQ28" s="941"/>
      <c r="BR28" s="941"/>
      <c r="BS28" s="942"/>
      <c r="BT28" s="1060"/>
      <c r="BU28" s="1061"/>
      <c r="BV28" s="1062"/>
      <c r="BW28" s="120"/>
      <c r="BX28" s="121"/>
    </row>
    <row r="29" spans="2:76" ht="37.5" customHeight="1">
      <c r="B29" s="116"/>
      <c r="C29" s="127">
        <f t="shared" si="4"/>
        <v>10</v>
      </c>
      <c r="D29" s="1038"/>
      <c r="E29" s="1039"/>
      <c r="F29" s="1038"/>
      <c r="G29" s="1039"/>
      <c r="H29" s="118"/>
      <c r="I29" s="118"/>
      <c r="J29" s="119"/>
      <c r="K29" s="119"/>
      <c r="L29" s="167"/>
      <c r="M29" s="167" t="s">
        <v>234</v>
      </c>
      <c r="N29" s="167"/>
      <c r="O29" s="167"/>
      <c r="P29" s="167"/>
      <c r="Q29" s="167"/>
      <c r="R29" s="167"/>
      <c r="S29" s="167"/>
      <c r="T29" s="167"/>
      <c r="U29" s="167"/>
      <c r="V29" s="168"/>
      <c r="W29" s="166" t="s">
        <v>132</v>
      </c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749" t="s">
        <v>640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1056" t="s">
        <v>42</v>
      </c>
      <c r="AT29" s="1041"/>
      <c r="AU29" s="1042"/>
      <c r="AV29" s="940">
        <f t="shared" si="0"/>
        <v>13</v>
      </c>
      <c r="AW29" s="941"/>
      <c r="AX29" s="941"/>
      <c r="AY29" s="942"/>
      <c r="AZ29" s="988">
        <v>1</v>
      </c>
      <c r="BA29" s="989"/>
      <c r="BB29" s="989"/>
      <c r="BC29" s="990"/>
      <c r="BD29" s="940">
        <f t="shared" si="1"/>
        <v>1</v>
      </c>
      <c r="BE29" s="941"/>
      <c r="BF29" s="941"/>
      <c r="BG29" s="942"/>
      <c r="BH29" s="943">
        <f t="shared" si="2"/>
        <v>1</v>
      </c>
      <c r="BI29" s="944"/>
      <c r="BJ29" s="944"/>
      <c r="BK29" s="945"/>
      <c r="BL29" s="940"/>
      <c r="BM29" s="941"/>
      <c r="BN29" s="941"/>
      <c r="BO29" s="942"/>
      <c r="BP29" s="940">
        <f t="shared" si="3"/>
        <v>15</v>
      </c>
      <c r="BQ29" s="941"/>
      <c r="BR29" s="941"/>
      <c r="BS29" s="942"/>
      <c r="BT29" s="1060"/>
      <c r="BU29" s="1061"/>
      <c r="BV29" s="1062"/>
      <c r="BW29" s="120"/>
      <c r="BX29" s="121"/>
    </row>
    <row r="30" spans="2:76" ht="22.5" customHeight="1">
      <c r="B30" s="116"/>
      <c r="C30" s="127">
        <f t="shared" si="4"/>
        <v>11</v>
      </c>
      <c r="D30" s="1038"/>
      <c r="E30" s="1039"/>
      <c r="F30" s="1038"/>
      <c r="G30" s="1039"/>
      <c r="H30" s="118"/>
      <c r="I30" s="118"/>
      <c r="J30" s="119"/>
      <c r="K30" s="119"/>
      <c r="L30" s="167"/>
      <c r="M30" s="167" t="s">
        <v>236</v>
      </c>
      <c r="N30" s="167"/>
      <c r="O30" s="167"/>
      <c r="P30" s="167"/>
      <c r="Q30" s="167"/>
      <c r="R30" s="167"/>
      <c r="S30" s="167"/>
      <c r="T30" s="167"/>
      <c r="U30" s="167"/>
      <c r="V30" s="168"/>
      <c r="W30" s="166" t="s">
        <v>161</v>
      </c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 t="s">
        <v>641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1056" t="s">
        <v>42</v>
      </c>
      <c r="AT30" s="1041"/>
      <c r="AU30" s="1042"/>
      <c r="AV30" s="940">
        <f t="shared" si="0"/>
        <v>9</v>
      </c>
      <c r="AW30" s="941"/>
      <c r="AX30" s="941"/>
      <c r="AY30" s="942"/>
      <c r="AZ30" s="988">
        <v>10</v>
      </c>
      <c r="BA30" s="989"/>
      <c r="BB30" s="989"/>
      <c r="BC30" s="990"/>
      <c r="BD30" s="940">
        <f t="shared" si="1"/>
        <v>5</v>
      </c>
      <c r="BE30" s="941"/>
      <c r="BF30" s="941"/>
      <c r="BG30" s="942"/>
      <c r="BH30" s="943">
        <f t="shared" si="2"/>
        <v>1</v>
      </c>
      <c r="BI30" s="944"/>
      <c r="BJ30" s="944"/>
      <c r="BK30" s="945"/>
      <c r="BL30" s="940"/>
      <c r="BM30" s="941"/>
      <c r="BN30" s="941"/>
      <c r="BO30" s="942"/>
      <c r="BP30" s="940">
        <f t="shared" si="3"/>
        <v>15</v>
      </c>
      <c r="BQ30" s="941"/>
      <c r="BR30" s="941"/>
      <c r="BS30" s="942"/>
      <c r="BT30" s="1060"/>
      <c r="BU30" s="1061"/>
      <c r="BV30" s="1062"/>
      <c r="BW30" s="120"/>
      <c r="BX30" s="121"/>
    </row>
    <row r="31" spans="2:76" ht="37.5" customHeight="1">
      <c r="B31" s="116"/>
      <c r="C31" s="127">
        <f t="shared" si="4"/>
        <v>12</v>
      </c>
      <c r="D31" s="1038"/>
      <c r="E31" s="1039"/>
      <c r="F31" s="1038"/>
      <c r="G31" s="1039"/>
      <c r="H31" s="118"/>
      <c r="I31" s="118"/>
      <c r="J31" s="119"/>
      <c r="K31" s="119"/>
      <c r="L31" s="167"/>
      <c r="M31" s="167" t="s">
        <v>238</v>
      </c>
      <c r="N31" s="167"/>
      <c r="O31" s="167"/>
      <c r="P31" s="167"/>
      <c r="Q31" s="167"/>
      <c r="R31" s="167"/>
      <c r="S31" s="167"/>
      <c r="T31" s="167"/>
      <c r="U31" s="167"/>
      <c r="V31" s="168"/>
      <c r="W31" s="166" t="s">
        <v>128</v>
      </c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49" t="s">
        <v>642</v>
      </c>
      <c r="AJ31" s="750"/>
      <c r="AK31" s="750"/>
      <c r="AL31" s="750"/>
      <c r="AM31" s="750"/>
      <c r="AN31" s="750"/>
      <c r="AO31" s="750"/>
      <c r="AP31" s="750"/>
      <c r="AQ31" s="750"/>
      <c r="AR31" s="751"/>
      <c r="AS31" s="1056" t="s">
        <v>42</v>
      </c>
      <c r="AT31" s="1041"/>
      <c r="AU31" s="1042"/>
      <c r="AV31" s="940">
        <f t="shared" si="0"/>
        <v>13</v>
      </c>
      <c r="AW31" s="941"/>
      <c r="AX31" s="941"/>
      <c r="AY31" s="942"/>
      <c r="AZ31" s="940">
        <v>1</v>
      </c>
      <c r="BA31" s="941"/>
      <c r="BB31" s="941"/>
      <c r="BC31" s="942"/>
      <c r="BD31" s="940">
        <f t="shared" si="1"/>
        <v>1</v>
      </c>
      <c r="BE31" s="941"/>
      <c r="BF31" s="941"/>
      <c r="BG31" s="942"/>
      <c r="BH31" s="943">
        <f t="shared" si="2"/>
        <v>1</v>
      </c>
      <c r="BI31" s="944"/>
      <c r="BJ31" s="944"/>
      <c r="BK31" s="945"/>
      <c r="BL31" s="175"/>
      <c r="BM31" s="176"/>
      <c r="BN31" s="176"/>
      <c r="BO31" s="177"/>
      <c r="BP31" s="940">
        <f t="shared" si="3"/>
        <v>15</v>
      </c>
      <c r="BQ31" s="941"/>
      <c r="BR31" s="941"/>
      <c r="BS31" s="942"/>
      <c r="BT31" s="1060"/>
      <c r="BU31" s="1061"/>
      <c r="BV31" s="1062"/>
      <c r="BW31" s="120"/>
      <c r="BX31" s="121"/>
    </row>
    <row r="32" spans="2:76" ht="22.5" customHeight="1">
      <c r="B32" s="116"/>
      <c r="C32" s="127">
        <f t="shared" si="4"/>
        <v>13</v>
      </c>
      <c r="D32" s="1038"/>
      <c r="E32" s="1039"/>
      <c r="F32" s="1038"/>
      <c r="G32" s="1039"/>
      <c r="H32" s="118"/>
      <c r="I32" s="118"/>
      <c r="J32" s="119"/>
      <c r="K32" s="119"/>
      <c r="L32" s="167"/>
      <c r="M32" s="167" t="s">
        <v>163</v>
      </c>
      <c r="N32" s="167"/>
      <c r="O32" s="167"/>
      <c r="P32" s="167"/>
      <c r="Q32" s="167"/>
      <c r="R32" s="167"/>
      <c r="S32" s="167"/>
      <c r="T32" s="167"/>
      <c r="U32" s="167"/>
      <c r="V32" s="168"/>
      <c r="W32" s="166" t="s">
        <v>162</v>
      </c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67" t="s">
        <v>708</v>
      </c>
      <c r="AJ32" s="768"/>
      <c r="AK32" s="768"/>
      <c r="AL32" s="768"/>
      <c r="AM32" s="768"/>
      <c r="AN32" s="768"/>
      <c r="AO32" s="768"/>
      <c r="AP32" s="768"/>
      <c r="AQ32" s="768"/>
      <c r="AR32" s="769"/>
      <c r="AS32" s="1056" t="s">
        <v>42</v>
      </c>
      <c r="AT32" s="1041"/>
      <c r="AU32" s="1042"/>
      <c r="AV32" s="940">
        <f t="shared" si="0"/>
        <v>9</v>
      </c>
      <c r="AW32" s="941"/>
      <c r="AX32" s="941"/>
      <c r="AY32" s="942"/>
      <c r="AZ32" s="940">
        <v>3</v>
      </c>
      <c r="BA32" s="941"/>
      <c r="BB32" s="941"/>
      <c r="BC32" s="942"/>
      <c r="BD32" s="940">
        <f t="shared" si="1"/>
        <v>2</v>
      </c>
      <c r="BE32" s="941"/>
      <c r="BF32" s="941"/>
      <c r="BG32" s="942"/>
      <c r="BH32" s="943">
        <f t="shared" si="2"/>
        <v>1</v>
      </c>
      <c r="BI32" s="944"/>
      <c r="BJ32" s="944"/>
      <c r="BK32" s="945"/>
      <c r="BL32" s="160"/>
      <c r="BM32" s="161"/>
      <c r="BN32" s="161"/>
      <c r="BO32" s="162"/>
      <c r="BP32" s="940">
        <f t="shared" si="3"/>
        <v>12</v>
      </c>
      <c r="BQ32" s="941"/>
      <c r="BR32" s="941"/>
      <c r="BS32" s="942"/>
      <c r="BT32" s="1060"/>
      <c r="BU32" s="1061"/>
      <c r="BV32" s="1062"/>
      <c r="BW32" s="120"/>
      <c r="BX32" s="121"/>
    </row>
    <row r="33" spans="1:76">
      <c r="B33" s="215"/>
      <c r="C33" s="127">
        <f t="shared" si="4"/>
        <v>14</v>
      </c>
      <c r="D33" s="1038"/>
      <c r="E33" s="1039"/>
      <c r="F33" s="1038"/>
      <c r="G33" s="1039"/>
      <c r="H33" s="118"/>
      <c r="I33" s="118"/>
      <c r="J33" s="119"/>
      <c r="K33" s="119"/>
      <c r="L33" s="167" t="s">
        <v>697</v>
      </c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6" t="s">
        <v>698</v>
      </c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 t="s">
        <v>691</v>
      </c>
      <c r="AJ33" s="768"/>
      <c r="AK33" s="768"/>
      <c r="AL33" s="768"/>
      <c r="AM33" s="768"/>
      <c r="AN33" s="768"/>
      <c r="AO33" s="768"/>
      <c r="AP33" s="768"/>
      <c r="AQ33" s="768"/>
      <c r="AR33" s="769"/>
      <c r="AS33" s="1056" t="s">
        <v>18</v>
      </c>
      <c r="AT33" s="1041"/>
      <c r="AU33" s="1042"/>
      <c r="AV33" s="940">
        <f t="shared" si="0"/>
        <v>33</v>
      </c>
      <c r="AW33" s="941"/>
      <c r="AX33" s="941"/>
      <c r="AY33" s="942"/>
      <c r="AZ33" s="988">
        <v>14</v>
      </c>
      <c r="BA33" s="989"/>
      <c r="BB33" s="989"/>
      <c r="BC33" s="990"/>
      <c r="BD33" s="940">
        <f>IF(AS33="String", AZ33, IF(AS33="Number",ROUNDUP(AZ33/2,0),0))</f>
        <v>14</v>
      </c>
      <c r="BE33" s="941"/>
      <c r="BF33" s="941"/>
      <c r="BG33" s="942"/>
      <c r="BH33" s="943">
        <f>IF(AS33="Number",1,IF(AS33="List",3,IF(AS33="Map", 3, IF(AS33="Boolean",1,0))))</f>
        <v>0</v>
      </c>
      <c r="BI33" s="944"/>
      <c r="BJ33" s="944"/>
      <c r="BK33" s="945"/>
      <c r="BL33" s="940"/>
      <c r="BM33" s="941"/>
      <c r="BN33" s="941"/>
      <c r="BO33" s="942"/>
      <c r="BP33" s="940">
        <f>AV33+BD33+BH33</f>
        <v>47</v>
      </c>
      <c r="BQ33" s="941"/>
      <c r="BR33" s="941"/>
      <c r="BS33" s="942"/>
      <c r="BT33" s="1060"/>
      <c r="BU33" s="1061"/>
      <c r="BV33" s="1062"/>
      <c r="BW33" s="214"/>
      <c r="BX33" s="217"/>
    </row>
    <row r="34" spans="1:76" ht="22.5" customHeight="1">
      <c r="B34" s="215"/>
      <c r="C34" s="127">
        <f t="shared" si="4"/>
        <v>15</v>
      </c>
      <c r="D34" s="1038"/>
      <c r="E34" s="1039"/>
      <c r="F34" s="1038"/>
      <c r="G34" s="1039"/>
      <c r="H34" s="118"/>
      <c r="I34" s="118"/>
      <c r="J34" s="119"/>
      <c r="K34" s="119"/>
      <c r="L34" s="167" t="s">
        <v>699</v>
      </c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6" t="s">
        <v>700</v>
      </c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1071" t="s">
        <v>701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1056" t="s">
        <v>44</v>
      </c>
      <c r="AT34" s="1041"/>
      <c r="AU34" s="1042"/>
      <c r="AV34" s="940">
        <f t="shared" si="0"/>
        <v>13</v>
      </c>
      <c r="AW34" s="941"/>
      <c r="AX34" s="941"/>
      <c r="AY34" s="942"/>
      <c r="AZ34" s="988">
        <v>1</v>
      </c>
      <c r="BA34" s="989"/>
      <c r="BB34" s="989"/>
      <c r="BC34" s="990"/>
      <c r="BD34" s="940">
        <f>IF(AS34="String", AZ34, IF(AS34="Number",ROUNDUP(AZ34/2,0),0))</f>
        <v>0</v>
      </c>
      <c r="BE34" s="941"/>
      <c r="BF34" s="941"/>
      <c r="BG34" s="942"/>
      <c r="BH34" s="943">
        <f>IF(AS34="Number",1,IF(AS34="List",3,IF(AS34="Map", 3, IF(AS34="Boolean",1,0))))</f>
        <v>1</v>
      </c>
      <c r="BI34" s="944"/>
      <c r="BJ34" s="944"/>
      <c r="BK34" s="945"/>
      <c r="BL34" s="940"/>
      <c r="BM34" s="941"/>
      <c r="BN34" s="941"/>
      <c r="BO34" s="942"/>
      <c r="BP34" s="940">
        <f>AV34+BD34+BH34</f>
        <v>14</v>
      </c>
      <c r="BQ34" s="941"/>
      <c r="BR34" s="941"/>
      <c r="BS34" s="942"/>
      <c r="BT34" s="1060"/>
      <c r="BU34" s="1061"/>
      <c r="BV34" s="1062"/>
      <c r="BW34" s="214"/>
      <c r="BX34" s="217"/>
    </row>
    <row r="35" spans="1:76">
      <c r="B35" s="215"/>
      <c r="C35" s="127">
        <f t="shared" si="4"/>
        <v>16</v>
      </c>
      <c r="D35" s="1038"/>
      <c r="E35" s="1039"/>
      <c r="F35" s="1038"/>
      <c r="G35" s="1039"/>
      <c r="H35" s="118"/>
      <c r="I35" s="118"/>
      <c r="J35" s="119"/>
      <c r="K35" s="119"/>
      <c r="L35" s="167" t="s">
        <v>702</v>
      </c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 t="s">
        <v>703</v>
      </c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8"/>
      <c r="AI35" s="767" t="s">
        <v>691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 t="s">
        <v>18</v>
      </c>
      <c r="AT35" s="1041"/>
      <c r="AU35" s="1042"/>
      <c r="AV35" s="940">
        <f t="shared" si="0"/>
        <v>26</v>
      </c>
      <c r="AW35" s="941"/>
      <c r="AX35" s="941"/>
      <c r="AY35" s="942"/>
      <c r="AZ35" s="988">
        <v>14</v>
      </c>
      <c r="BA35" s="989"/>
      <c r="BB35" s="989"/>
      <c r="BC35" s="990"/>
      <c r="BD35" s="940">
        <f>IF(AS35="String", AZ35, IF(AS35="Number",ROUNDUP(AZ35/2,0),0))</f>
        <v>14</v>
      </c>
      <c r="BE35" s="941"/>
      <c r="BF35" s="941"/>
      <c r="BG35" s="942"/>
      <c r="BH35" s="943">
        <f>IF(AS35="Number",1,IF(AS35="List",3,IF(AS35="Map", 3, IF(AS35="Boolean",1,0))))</f>
        <v>0</v>
      </c>
      <c r="BI35" s="944"/>
      <c r="BJ35" s="944"/>
      <c r="BK35" s="945"/>
      <c r="BL35" s="940"/>
      <c r="BM35" s="941"/>
      <c r="BN35" s="941"/>
      <c r="BO35" s="942"/>
      <c r="BP35" s="940">
        <f>AV35+BD35+BH35</f>
        <v>40</v>
      </c>
      <c r="BQ35" s="941"/>
      <c r="BR35" s="941"/>
      <c r="BS35" s="942"/>
      <c r="BT35" s="1060"/>
      <c r="BU35" s="1061"/>
      <c r="BV35" s="1062"/>
      <c r="BW35" s="214"/>
      <c r="BX35" s="217"/>
    </row>
    <row r="36" spans="1:76" ht="37.5" customHeight="1">
      <c r="B36" s="116"/>
      <c r="C36" s="127">
        <f t="shared" si="4"/>
        <v>17</v>
      </c>
      <c r="D36" s="1038"/>
      <c r="E36" s="1039"/>
      <c r="F36" s="1038"/>
      <c r="G36" s="1039"/>
      <c r="H36" s="118"/>
      <c r="I36" s="118"/>
      <c r="J36" s="119"/>
      <c r="K36" s="119"/>
      <c r="L36" s="125" t="s">
        <v>165</v>
      </c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220" t="s">
        <v>167</v>
      </c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6"/>
      <c r="AI36" s="749" t="s">
        <v>686</v>
      </c>
      <c r="AJ36" s="750"/>
      <c r="AK36" s="750"/>
      <c r="AL36" s="750"/>
      <c r="AM36" s="750"/>
      <c r="AN36" s="750"/>
      <c r="AO36" s="750"/>
      <c r="AP36" s="750"/>
      <c r="AQ36" s="750"/>
      <c r="AR36" s="751"/>
      <c r="AS36" s="1056" t="s">
        <v>42</v>
      </c>
      <c r="AT36" s="1041"/>
      <c r="AU36" s="1042"/>
      <c r="AV36" s="940">
        <f t="shared" si="0"/>
        <v>3</v>
      </c>
      <c r="AW36" s="941"/>
      <c r="AX36" s="941"/>
      <c r="AY36" s="942"/>
      <c r="AZ36" s="1063">
        <v>8</v>
      </c>
      <c r="BA36" s="1064"/>
      <c r="BB36" s="989"/>
      <c r="BC36" s="990"/>
      <c r="BD36" s="940">
        <f t="shared" si="1"/>
        <v>4</v>
      </c>
      <c r="BE36" s="941"/>
      <c r="BF36" s="941"/>
      <c r="BG36" s="942"/>
      <c r="BH36" s="943">
        <f t="shared" si="2"/>
        <v>1</v>
      </c>
      <c r="BI36" s="944"/>
      <c r="BJ36" s="944"/>
      <c r="BK36" s="945"/>
      <c r="BL36" s="940"/>
      <c r="BM36" s="941"/>
      <c r="BN36" s="941"/>
      <c r="BO36" s="942"/>
      <c r="BP36" s="940">
        <f t="shared" si="3"/>
        <v>8</v>
      </c>
      <c r="BQ36" s="941"/>
      <c r="BR36" s="941"/>
      <c r="BS36" s="942"/>
      <c r="BT36" s="1068"/>
      <c r="BU36" s="1069"/>
      <c r="BV36" s="1070"/>
      <c r="BW36" s="120"/>
      <c r="BX36" s="121"/>
    </row>
    <row r="37" spans="1:76" ht="37.5" customHeight="1">
      <c r="B37" s="116"/>
      <c r="C37" s="127">
        <f t="shared" si="4"/>
        <v>18</v>
      </c>
      <c r="D37" s="1038"/>
      <c r="E37" s="1039"/>
      <c r="F37" s="1038"/>
      <c r="G37" s="1039"/>
      <c r="H37" s="118"/>
      <c r="I37" s="118"/>
      <c r="J37" s="119"/>
      <c r="K37" s="119"/>
      <c r="L37" s="167" t="s">
        <v>164</v>
      </c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 t="s">
        <v>166</v>
      </c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8"/>
      <c r="AI37" s="749" t="s">
        <v>687</v>
      </c>
      <c r="AJ37" s="750"/>
      <c r="AK37" s="750"/>
      <c r="AL37" s="750"/>
      <c r="AM37" s="750"/>
      <c r="AN37" s="750"/>
      <c r="AO37" s="750"/>
      <c r="AP37" s="750"/>
      <c r="AQ37" s="750"/>
      <c r="AR37" s="751"/>
      <c r="AS37" s="1056" t="s">
        <v>42</v>
      </c>
      <c r="AT37" s="1041"/>
      <c r="AU37" s="1042"/>
      <c r="AV37" s="940">
        <f t="shared" si="0"/>
        <v>14</v>
      </c>
      <c r="AW37" s="941"/>
      <c r="AX37" s="941"/>
      <c r="AY37" s="942"/>
      <c r="AZ37" s="1063">
        <v>5</v>
      </c>
      <c r="BA37" s="1064"/>
      <c r="BB37" s="989"/>
      <c r="BC37" s="990"/>
      <c r="BD37" s="940">
        <f t="shared" si="1"/>
        <v>3</v>
      </c>
      <c r="BE37" s="941"/>
      <c r="BF37" s="941"/>
      <c r="BG37" s="942"/>
      <c r="BH37" s="943">
        <f t="shared" si="2"/>
        <v>1</v>
      </c>
      <c r="BI37" s="944"/>
      <c r="BJ37" s="944"/>
      <c r="BK37" s="945"/>
      <c r="BL37" s="175"/>
      <c r="BM37" s="176"/>
      <c r="BN37" s="176"/>
      <c r="BO37" s="177"/>
      <c r="BP37" s="940">
        <f t="shared" si="3"/>
        <v>18</v>
      </c>
      <c r="BQ37" s="941"/>
      <c r="BR37" s="941"/>
      <c r="BS37" s="942"/>
      <c r="BT37" s="1068"/>
      <c r="BU37" s="1069"/>
      <c r="BV37" s="1070"/>
      <c r="BW37" s="120"/>
      <c r="BX37" s="121"/>
    </row>
    <row r="38" spans="1:76">
      <c r="B38" s="215"/>
      <c r="C38" s="127">
        <f t="shared" si="4"/>
        <v>19</v>
      </c>
      <c r="D38" s="1038"/>
      <c r="E38" s="1039"/>
      <c r="F38" s="1038"/>
      <c r="G38" s="1039"/>
      <c r="H38" s="118"/>
      <c r="I38" s="118"/>
      <c r="J38" s="119"/>
      <c r="K38" s="119"/>
      <c r="L38" s="167" t="s">
        <v>704</v>
      </c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 t="s">
        <v>705</v>
      </c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 t="s">
        <v>691</v>
      </c>
      <c r="AJ38" s="768"/>
      <c r="AK38" s="768"/>
      <c r="AL38" s="768"/>
      <c r="AM38" s="768"/>
      <c r="AN38" s="768"/>
      <c r="AO38" s="768"/>
      <c r="AP38" s="768"/>
      <c r="AQ38" s="768"/>
      <c r="AR38" s="769"/>
      <c r="AS38" s="1056" t="s">
        <v>18</v>
      </c>
      <c r="AT38" s="1041"/>
      <c r="AU38" s="1042"/>
      <c r="AV38" s="940">
        <f t="shared" si="0"/>
        <v>21</v>
      </c>
      <c r="AW38" s="941"/>
      <c r="AX38" s="941"/>
      <c r="AY38" s="942"/>
      <c r="AZ38" s="988">
        <v>14</v>
      </c>
      <c r="BA38" s="989"/>
      <c r="BB38" s="989"/>
      <c r="BC38" s="990"/>
      <c r="BD38" s="940">
        <f>IF(AS38="String", AZ38, IF(AS38="Number",ROUNDUP(AZ38/2,0),0))</f>
        <v>14</v>
      </c>
      <c r="BE38" s="941"/>
      <c r="BF38" s="941"/>
      <c r="BG38" s="942"/>
      <c r="BH38" s="943">
        <f>IF(AS38="Number",1,IF(AS38="List",3,IF(AS38="Map", 3, IF(AS38="Boolean",1,0))))</f>
        <v>0</v>
      </c>
      <c r="BI38" s="944"/>
      <c r="BJ38" s="944"/>
      <c r="BK38" s="945"/>
      <c r="BL38" s="940"/>
      <c r="BM38" s="941"/>
      <c r="BN38" s="941"/>
      <c r="BO38" s="942"/>
      <c r="BP38" s="940">
        <f>AV38+BD38+BH38</f>
        <v>35</v>
      </c>
      <c r="BQ38" s="941"/>
      <c r="BR38" s="941"/>
      <c r="BS38" s="942"/>
      <c r="BT38" s="1060"/>
      <c r="BU38" s="1061"/>
      <c r="BV38" s="1062"/>
      <c r="BW38" s="214"/>
      <c r="BX38" s="217"/>
    </row>
    <row r="39" spans="1:76" ht="12" customHeight="1">
      <c r="B39" s="116"/>
      <c r="C39" s="127">
        <f t="shared" si="4"/>
        <v>20</v>
      </c>
      <c r="D39" s="1038"/>
      <c r="E39" s="1039"/>
      <c r="F39" s="1038"/>
      <c r="G39" s="1039"/>
      <c r="H39" s="118"/>
      <c r="I39" s="118"/>
      <c r="J39" s="119"/>
      <c r="K39" s="119"/>
      <c r="L39" s="167" t="s">
        <v>178</v>
      </c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 t="s">
        <v>170</v>
      </c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49" t="s">
        <v>260</v>
      </c>
      <c r="AJ39" s="750"/>
      <c r="AK39" s="750"/>
      <c r="AL39" s="750"/>
      <c r="AM39" s="750"/>
      <c r="AN39" s="750"/>
      <c r="AO39" s="750"/>
      <c r="AP39" s="750"/>
      <c r="AQ39" s="750"/>
      <c r="AR39" s="751"/>
      <c r="AS39" s="988" t="s">
        <v>27</v>
      </c>
      <c r="AT39" s="989"/>
      <c r="AU39" s="990"/>
      <c r="AV39" s="940">
        <f t="shared" si="0"/>
        <v>3</v>
      </c>
      <c r="AW39" s="941"/>
      <c r="AX39" s="941"/>
      <c r="AY39" s="942"/>
      <c r="AZ39" s="940">
        <v>0</v>
      </c>
      <c r="BA39" s="941"/>
      <c r="BB39" s="941"/>
      <c r="BC39" s="942"/>
      <c r="BD39" s="940">
        <f t="shared" si="1"/>
        <v>0</v>
      </c>
      <c r="BE39" s="941"/>
      <c r="BF39" s="941"/>
      <c r="BG39" s="942"/>
      <c r="BH39" s="943">
        <f t="shared" si="2"/>
        <v>3</v>
      </c>
      <c r="BI39" s="944"/>
      <c r="BJ39" s="944"/>
      <c r="BK39" s="945"/>
      <c r="BL39" s="160"/>
      <c r="BM39" s="161"/>
      <c r="BN39" s="161"/>
      <c r="BO39" s="162"/>
      <c r="BP39" s="940">
        <f t="shared" si="3"/>
        <v>6</v>
      </c>
      <c r="BQ39" s="941"/>
      <c r="BR39" s="941"/>
      <c r="BS39" s="942"/>
      <c r="BT39" s="1060"/>
      <c r="BU39" s="1061"/>
      <c r="BV39" s="1062"/>
      <c r="BW39" s="120"/>
      <c r="BX39" s="121"/>
    </row>
    <row r="40" spans="1:76" ht="12" customHeight="1">
      <c r="B40" s="116"/>
      <c r="C40" s="127">
        <f t="shared" si="4"/>
        <v>21</v>
      </c>
      <c r="D40" s="158"/>
      <c r="E40" s="159"/>
      <c r="F40" s="158"/>
      <c r="G40" s="159"/>
      <c r="H40" s="118"/>
      <c r="I40" s="118"/>
      <c r="J40" s="119"/>
      <c r="K40" s="119"/>
      <c r="L40" s="167" t="s">
        <v>261</v>
      </c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 t="s">
        <v>171</v>
      </c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49" t="s">
        <v>263</v>
      </c>
      <c r="AJ40" s="750"/>
      <c r="AK40" s="750"/>
      <c r="AL40" s="750"/>
      <c r="AM40" s="750"/>
      <c r="AN40" s="750"/>
      <c r="AO40" s="750"/>
      <c r="AP40" s="750"/>
      <c r="AQ40" s="750"/>
      <c r="AR40" s="751"/>
      <c r="AS40" s="988" t="s">
        <v>408</v>
      </c>
      <c r="AT40" s="989"/>
      <c r="AU40" s="990"/>
      <c r="AV40" s="940">
        <f t="shared" si="0"/>
        <v>3</v>
      </c>
      <c r="AW40" s="941"/>
      <c r="AX40" s="941"/>
      <c r="AY40" s="942"/>
      <c r="AZ40" s="1057">
        <v>5</v>
      </c>
      <c r="BA40" s="1058"/>
      <c r="BB40" s="1058"/>
      <c r="BC40" s="1059"/>
      <c r="BD40" s="940">
        <f t="shared" si="1"/>
        <v>0</v>
      </c>
      <c r="BE40" s="941"/>
      <c r="BF40" s="941"/>
      <c r="BG40" s="942"/>
      <c r="BH40" s="943">
        <f t="shared" si="2"/>
        <v>0</v>
      </c>
      <c r="BI40" s="944"/>
      <c r="BJ40" s="944"/>
      <c r="BK40" s="945"/>
      <c r="BL40" s="160"/>
      <c r="BM40" s="161"/>
      <c r="BN40" s="161"/>
      <c r="BO40" s="162"/>
      <c r="BP40" s="940">
        <f t="shared" si="3"/>
        <v>3</v>
      </c>
      <c r="BQ40" s="941"/>
      <c r="BR40" s="941"/>
      <c r="BS40" s="942"/>
      <c r="BT40" s="1068"/>
      <c r="BU40" s="1069"/>
      <c r="BV40" s="1070"/>
      <c r="BW40" s="120"/>
      <c r="BX40" s="121"/>
    </row>
    <row r="41" spans="1:76">
      <c r="B41" s="215"/>
      <c r="C41" s="127">
        <f t="shared" si="4"/>
        <v>22</v>
      </c>
      <c r="D41" s="1038"/>
      <c r="E41" s="1039"/>
      <c r="F41" s="1038"/>
      <c r="G41" s="1039"/>
      <c r="H41" s="118"/>
      <c r="I41" s="118"/>
      <c r="J41" s="119"/>
      <c r="K41" s="119"/>
      <c r="L41" s="167" t="s">
        <v>706</v>
      </c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 t="s">
        <v>707</v>
      </c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 t="s">
        <v>691</v>
      </c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 t="s">
        <v>18</v>
      </c>
      <c r="AT41" s="1041"/>
      <c r="AU41" s="1042"/>
      <c r="AV41" s="940">
        <f t="shared" si="0"/>
        <v>20</v>
      </c>
      <c r="AW41" s="941"/>
      <c r="AX41" s="941"/>
      <c r="AY41" s="942"/>
      <c r="AZ41" s="988">
        <v>14</v>
      </c>
      <c r="BA41" s="989"/>
      <c r="BB41" s="989"/>
      <c r="BC41" s="990"/>
      <c r="BD41" s="940">
        <f t="shared" si="1"/>
        <v>14</v>
      </c>
      <c r="BE41" s="941"/>
      <c r="BF41" s="941"/>
      <c r="BG41" s="942"/>
      <c r="BH41" s="943">
        <f t="shared" si="2"/>
        <v>0</v>
      </c>
      <c r="BI41" s="944"/>
      <c r="BJ41" s="944"/>
      <c r="BK41" s="945"/>
      <c r="BL41" s="940"/>
      <c r="BM41" s="941"/>
      <c r="BN41" s="941"/>
      <c r="BO41" s="942"/>
      <c r="BP41" s="940">
        <f t="shared" si="3"/>
        <v>34</v>
      </c>
      <c r="BQ41" s="941"/>
      <c r="BR41" s="941"/>
      <c r="BS41" s="942"/>
      <c r="BT41" s="1060"/>
      <c r="BU41" s="1061"/>
      <c r="BV41" s="1062"/>
      <c r="BW41" s="214"/>
      <c r="BX41" s="217"/>
    </row>
    <row r="42" spans="1:76" ht="12.25" customHeight="1">
      <c r="A42" s="269"/>
      <c r="B42" s="300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1027"/>
      <c r="AT42" s="1028"/>
      <c r="AU42" s="1029"/>
      <c r="AV42" s="1024"/>
      <c r="AW42" s="1025"/>
      <c r="AX42" s="1025"/>
      <c r="AY42" s="1026"/>
      <c r="AZ42" s="1024"/>
      <c r="BA42" s="1025"/>
      <c r="BB42" s="1025"/>
      <c r="BC42" s="1026"/>
      <c r="BD42" s="741"/>
      <c r="BE42" s="742"/>
      <c r="BF42" s="742"/>
      <c r="BG42" s="743"/>
      <c r="BH42" s="753"/>
      <c r="BI42" s="754"/>
      <c r="BJ42" s="754"/>
      <c r="BK42" s="755"/>
      <c r="BL42" s="301"/>
      <c r="BM42" s="302"/>
      <c r="BN42" s="302"/>
      <c r="BO42" s="303"/>
      <c r="BP42" s="1024"/>
      <c r="BQ42" s="1025"/>
      <c r="BR42" s="1025"/>
      <c r="BS42" s="1026"/>
      <c r="BT42" s="770"/>
      <c r="BU42" s="771"/>
      <c r="BV42" s="772"/>
      <c r="BW42" s="284"/>
      <c r="BX42" s="304"/>
    </row>
    <row r="43" spans="1:76">
      <c r="B43" s="215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741"/>
      <c r="BM43" s="742"/>
      <c r="BN43" s="742"/>
      <c r="BO43" s="743"/>
      <c r="BP43" s="741"/>
      <c r="BQ43" s="742"/>
      <c r="BR43" s="742"/>
      <c r="BS43" s="743"/>
      <c r="BT43" s="770"/>
      <c r="BU43" s="771"/>
      <c r="BV43" s="772"/>
      <c r="BW43" s="257"/>
      <c r="BX43" s="217"/>
    </row>
    <row r="44" spans="1:76">
      <c r="B44" s="215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41"/>
      <c r="BI44" s="742"/>
      <c r="BJ44" s="742"/>
      <c r="BK44" s="743"/>
      <c r="BL44" s="741"/>
      <c r="BM44" s="742"/>
      <c r="BN44" s="742"/>
      <c r="BO44" s="743"/>
      <c r="BP44" s="741"/>
      <c r="BQ44" s="742"/>
      <c r="BR44" s="742"/>
      <c r="BS44" s="743"/>
      <c r="BT44" s="770"/>
      <c r="BU44" s="771"/>
      <c r="BV44" s="772"/>
      <c r="BW44" s="257"/>
      <c r="BX44" s="217"/>
    </row>
    <row r="45" spans="1:76">
      <c r="B45" s="215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741"/>
      <c r="BM45" s="742"/>
      <c r="BN45" s="742"/>
      <c r="BO45" s="743"/>
      <c r="BP45" s="741"/>
      <c r="BQ45" s="742"/>
      <c r="BR45" s="742"/>
      <c r="BS45" s="743"/>
      <c r="BT45" s="770"/>
      <c r="BU45" s="771"/>
      <c r="BV45" s="772"/>
      <c r="BW45" s="257"/>
      <c r="BX45" s="217"/>
    </row>
    <row r="46" spans="1:76">
      <c r="B46" s="215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741"/>
      <c r="BM46" s="742"/>
      <c r="BN46" s="742"/>
      <c r="BO46" s="743"/>
      <c r="BP46" s="741"/>
      <c r="BQ46" s="742"/>
      <c r="BR46" s="742"/>
      <c r="BS46" s="743"/>
      <c r="BT46" s="770"/>
      <c r="BU46" s="771"/>
      <c r="BV46" s="772"/>
      <c r="BW46" s="257"/>
      <c r="BX46" s="217"/>
    </row>
    <row r="47" spans="1:76">
      <c r="B47" s="215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741"/>
      <c r="BM47" s="742"/>
      <c r="BN47" s="742"/>
      <c r="BO47" s="743"/>
      <c r="BP47" s="741"/>
      <c r="BQ47" s="742"/>
      <c r="BR47" s="742"/>
      <c r="BS47" s="743"/>
      <c r="BT47" s="770"/>
      <c r="BU47" s="771"/>
      <c r="BV47" s="772"/>
      <c r="BW47" s="257"/>
      <c r="BX47" s="217"/>
    </row>
    <row r="48" spans="1:76">
      <c r="B48" s="215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741"/>
      <c r="BM48" s="742"/>
      <c r="BN48" s="742"/>
      <c r="BO48" s="743"/>
      <c r="BP48" s="741"/>
      <c r="BQ48" s="742"/>
      <c r="BR48" s="742"/>
      <c r="BS48" s="743"/>
      <c r="BT48" s="770"/>
      <c r="BU48" s="771"/>
      <c r="BV48" s="772"/>
      <c r="BW48" s="257"/>
      <c r="BX48" s="217"/>
    </row>
    <row r="49" spans="2:76">
      <c r="B49" s="215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76"/>
      <c r="AT49" s="761"/>
      <c r="AU49" s="76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7"/>
      <c r="BX49" s="217"/>
    </row>
    <row r="50" spans="2:76">
      <c r="B50" s="215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7"/>
      <c r="BX50" s="217"/>
    </row>
    <row r="51" spans="2:76">
      <c r="B51" s="215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7"/>
      <c r="BX51" s="217"/>
    </row>
    <row r="52" spans="2:76">
      <c r="B52" s="215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7"/>
      <c r="BX52" s="217"/>
    </row>
    <row r="53" spans="2:76">
      <c r="B53" s="215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0"/>
      <c r="BU53" s="771"/>
      <c r="BV53" s="772"/>
      <c r="BW53" s="257"/>
      <c r="BX53" s="217"/>
    </row>
    <row r="54" spans="2:76">
      <c r="B54" s="215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41"/>
      <c r="BI54" s="742"/>
      <c r="BJ54" s="742"/>
      <c r="BK54" s="743"/>
      <c r="BL54" s="741"/>
      <c r="BM54" s="742"/>
      <c r="BN54" s="742"/>
      <c r="BO54" s="743"/>
      <c r="BP54" s="741"/>
      <c r="BQ54" s="742"/>
      <c r="BR54" s="742"/>
      <c r="BS54" s="743"/>
      <c r="BT54" s="770"/>
      <c r="BU54" s="771"/>
      <c r="BV54" s="772"/>
      <c r="BW54" s="257"/>
      <c r="BX54" s="217"/>
    </row>
    <row r="55" spans="2:76" ht="12.5" thickBot="1">
      <c r="B55" s="224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86"/>
      <c r="X55" s="286"/>
      <c r="Y55" s="28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226"/>
      <c r="AQ55" s="226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7"/>
    </row>
    <row r="56" spans="2:76"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6"/>
      <c r="X56" s="216"/>
      <c r="Y56" s="216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4"/>
      <c r="BS56" s="214"/>
      <c r="BT56" s="214"/>
      <c r="BU56" s="214"/>
      <c r="BV56" s="214"/>
      <c r="BW56" s="214"/>
      <c r="BX56" s="214"/>
    </row>
    <row r="57" spans="2:76"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6"/>
      <c r="X57" s="216"/>
      <c r="Y57" s="216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</row>
    <row r="58" spans="2:76"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6"/>
      <c r="X58" s="216"/>
      <c r="Y58" s="216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4"/>
      <c r="BO58" s="214"/>
      <c r="BP58" s="214"/>
      <c r="BQ58" s="214"/>
      <c r="BR58" s="214"/>
      <c r="BS58" s="214"/>
      <c r="BT58" s="214"/>
      <c r="BU58" s="214"/>
      <c r="BV58" s="214"/>
      <c r="BW58" s="214"/>
      <c r="BX58" s="214"/>
    </row>
    <row r="59" spans="2:76"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6"/>
      <c r="X59" s="216"/>
      <c r="Y59" s="216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</row>
    <row r="60" spans="2:76"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6"/>
      <c r="X60" s="216"/>
      <c r="Y60" s="216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</row>
    <row r="61" spans="2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2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2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2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173" spans="12:13">
      <c r="L173" s="269"/>
      <c r="M173" s="269"/>
    </row>
    <row r="174" spans="12:13">
      <c r="L174" s="245"/>
      <c r="M174" s="269"/>
    </row>
    <row r="175" spans="12:13">
      <c r="L175" s="269"/>
      <c r="M175" s="269"/>
    </row>
  </sheetData>
  <mergeCells count="414">
    <mergeCell ref="BD53:BG53"/>
    <mergeCell ref="BH53:BK53"/>
    <mergeCell ref="BL53:BO53"/>
    <mergeCell ref="BP53:BS53"/>
    <mergeCell ref="BT53:BV53"/>
    <mergeCell ref="AZ53:BC53"/>
    <mergeCell ref="D53:E53"/>
    <mergeCell ref="F53:G53"/>
    <mergeCell ref="AI53:AR53"/>
    <mergeCell ref="AS53:AU53"/>
    <mergeCell ref="AV53:AY53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Q12:U12"/>
    <mergeCell ref="C18:C19"/>
    <mergeCell ref="D18:E19"/>
    <mergeCell ref="F18:G19"/>
    <mergeCell ref="H18:K18"/>
    <mergeCell ref="L18:V19"/>
    <mergeCell ref="W18:AH19"/>
    <mergeCell ref="AI18:AR19"/>
    <mergeCell ref="AS18:AU19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  <mergeCell ref="BT42:BV42"/>
    <mergeCell ref="C14:H14"/>
    <mergeCell ref="I14:P14"/>
    <mergeCell ref="Q14:U14"/>
    <mergeCell ref="V14:AB14"/>
    <mergeCell ref="BT18:BV19"/>
    <mergeCell ref="AS14:BC14"/>
    <mergeCell ref="C13:H13"/>
    <mergeCell ref="I13:P13"/>
    <mergeCell ref="Q13:U13"/>
    <mergeCell ref="AV18:BS18"/>
    <mergeCell ref="AV19:AY19"/>
    <mergeCell ref="AZ19:BC19"/>
    <mergeCell ref="BD19:BG19"/>
    <mergeCell ref="BH19:BK19"/>
    <mergeCell ref="BL19:BO19"/>
    <mergeCell ref="BP19:BS19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P42:BS42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3:BS43"/>
    <mergeCell ref="BT43:BV43"/>
    <mergeCell ref="BP44:BS44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54:BS54"/>
    <mergeCell ref="BT54:BV54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D50:E50"/>
    <mergeCell ref="F50:G50"/>
    <mergeCell ref="AI50:AR50"/>
    <mergeCell ref="AS50:AU50"/>
    <mergeCell ref="AV50:AY50"/>
    <mergeCell ref="AZ50:BC50"/>
    <mergeCell ref="BD50:BG50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P22:BS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6:BS26"/>
    <mergeCell ref="BT26:BV26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L26:BO26"/>
    <mergeCell ref="BP28:BS28"/>
    <mergeCell ref="BT28:BV28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P31:BS31"/>
    <mergeCell ref="BT31:BV31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T32:BV32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BT33:BV33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P32:BS32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AI40:AR40"/>
    <mergeCell ref="AS40:AU40"/>
    <mergeCell ref="AV40:AY40"/>
    <mergeCell ref="AZ40:BC40"/>
    <mergeCell ref="BD40:BG40"/>
    <mergeCell ref="BH40:BK40"/>
    <mergeCell ref="BP40:BS40"/>
    <mergeCell ref="BT40:BV40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X88"/>
  <sheetViews>
    <sheetView showGridLines="0" tabSelected="1" view="pageBreakPreview" topLeftCell="A6" zoomScale="130" zoomScaleNormal="75" zoomScaleSheetLayoutView="130" workbookViewId="0">
      <selection activeCell="L21" sqref="L21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LOCATION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LOCATION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253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SUM(BP20:BS31)</f>
        <v>1918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75" t="s">
        <v>22</v>
      </c>
      <c r="AJ20" s="276"/>
      <c r="AK20" s="276"/>
      <c r="AL20" s="276"/>
      <c r="AM20" s="276"/>
      <c r="AN20" s="276"/>
      <c r="AO20" s="276"/>
      <c r="AP20" s="276"/>
      <c r="AQ20" s="276"/>
      <c r="AR20" s="277"/>
      <c r="AS20" s="752" t="s">
        <v>18</v>
      </c>
      <c r="AT20" s="752"/>
      <c r="AU20" s="752"/>
      <c r="AV20" s="741">
        <f t="shared" ref="AV20:AV28" si="0"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>IF(AS20="String", AZ20, IF(AS20="Number",ROUNDUP(AZ20/2,0),0))</f>
        <v>17</v>
      </c>
      <c r="BE20" s="742"/>
      <c r="BF20" s="742"/>
      <c r="BG20" s="743"/>
      <c r="BH20" s="753">
        <f t="shared" ref="BH20:BH21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1" si="2"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49.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106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24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48" t="s">
        <v>825</v>
      </c>
      <c r="AJ21" s="949"/>
      <c r="AK21" s="949"/>
      <c r="AL21" s="949"/>
      <c r="AM21" s="949"/>
      <c r="AN21" s="949"/>
      <c r="AO21" s="949"/>
      <c r="AP21" s="949"/>
      <c r="AQ21" s="949"/>
      <c r="AR21" s="950"/>
      <c r="AS21" s="752" t="s">
        <v>18</v>
      </c>
      <c r="AT21" s="752"/>
      <c r="AU21" s="752"/>
      <c r="AV21" s="741">
        <f t="shared" si="0"/>
        <v>9</v>
      </c>
      <c r="AW21" s="742"/>
      <c r="AX21" s="742"/>
      <c r="AY21" s="743"/>
      <c r="AZ21" s="753">
        <v>14</v>
      </c>
      <c r="BA21" s="754"/>
      <c r="BB21" s="754"/>
      <c r="BC21" s="755"/>
      <c r="BD21" s="741">
        <f t="shared" ref="BD21" si="3">IF(AS21="String", AZ21, IF(AS21="Number",ROUNDUP(AZ21/2,0),0))</f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23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ht="96.75" customHeight="1">
      <c r="B22" s="116"/>
      <c r="C22" s="117">
        <v>3</v>
      </c>
      <c r="D22" s="1038"/>
      <c r="E22" s="1039"/>
      <c r="F22" s="1038"/>
      <c r="G22" s="1039"/>
      <c r="H22" s="118"/>
      <c r="I22" s="118"/>
      <c r="J22" s="119"/>
      <c r="K22" s="119"/>
      <c r="L22" s="167" t="s">
        <v>811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7" t="s">
        <v>812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638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1040" t="s">
        <v>515</v>
      </c>
      <c r="AT22" s="1040"/>
      <c r="AU22" s="1040"/>
      <c r="AV22" s="940">
        <f t="shared" si="0"/>
        <v>19</v>
      </c>
      <c r="AW22" s="941"/>
      <c r="AX22" s="941"/>
      <c r="AY22" s="942"/>
      <c r="AZ22" s="943">
        <v>1</v>
      </c>
      <c r="BA22" s="944"/>
      <c r="BB22" s="944"/>
      <c r="BC22" s="945"/>
      <c r="BD22" s="940">
        <f t="shared" ref="BD22:BD28" si="4">IF(COUNTIF(AS22,"*String*"),AZ22,IF(COUNTIF(AS22,"*Number*"),ROUNDUP(AZ22/2,0),0))</f>
        <v>1</v>
      </c>
      <c r="BE22" s="941"/>
      <c r="BF22" s="941"/>
      <c r="BG22" s="942"/>
      <c r="BH22" s="943">
        <f t="shared" ref="BH22:BH28" si="5">IF(AS22="Number",1,IF(COUNTIF(AS22,"*List*"),3,IF(AS22="Map", 3, IF(AS22="Boolean",1,0))))</f>
        <v>3</v>
      </c>
      <c r="BI22" s="944"/>
      <c r="BJ22" s="944"/>
      <c r="BK22" s="945"/>
      <c r="BL22" s="943">
        <v>60</v>
      </c>
      <c r="BM22" s="944"/>
      <c r="BN22" s="944"/>
      <c r="BO22" s="945"/>
      <c r="BP22" s="940">
        <f>AV22+(BD22*BL22)+BH22</f>
        <v>82</v>
      </c>
      <c r="BQ22" s="941"/>
      <c r="BR22" s="941"/>
      <c r="BS22" s="942"/>
      <c r="BT22" s="1046"/>
      <c r="BU22" s="1047"/>
      <c r="BV22" s="1048"/>
      <c r="BW22" s="120"/>
      <c r="BX22" s="121"/>
    </row>
    <row r="23" spans="2:76" ht="37.5" customHeight="1">
      <c r="B23" s="116"/>
      <c r="C23" s="127">
        <v>4</v>
      </c>
      <c r="D23" s="1038"/>
      <c r="E23" s="1039"/>
      <c r="F23" s="1038"/>
      <c r="G23" s="1039"/>
      <c r="H23" s="118"/>
      <c r="I23" s="118"/>
      <c r="J23" s="119"/>
      <c r="K23" s="119"/>
      <c r="L23" s="167" t="s">
        <v>813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7" t="s">
        <v>814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292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1040" t="s">
        <v>514</v>
      </c>
      <c r="AT23" s="1040"/>
      <c r="AU23" s="1040"/>
      <c r="AV23" s="940">
        <f t="shared" si="0"/>
        <v>13</v>
      </c>
      <c r="AW23" s="941"/>
      <c r="AX23" s="941"/>
      <c r="AY23" s="942"/>
      <c r="AZ23" s="943">
        <v>14</v>
      </c>
      <c r="BA23" s="944"/>
      <c r="BB23" s="944"/>
      <c r="BC23" s="945"/>
      <c r="BD23" s="940">
        <f t="shared" si="4"/>
        <v>14</v>
      </c>
      <c r="BE23" s="941"/>
      <c r="BF23" s="941"/>
      <c r="BG23" s="942"/>
      <c r="BH23" s="943">
        <f t="shared" si="5"/>
        <v>3</v>
      </c>
      <c r="BI23" s="944"/>
      <c r="BJ23" s="944"/>
      <c r="BK23" s="945"/>
      <c r="BL23" s="943">
        <v>60</v>
      </c>
      <c r="BM23" s="944"/>
      <c r="BN23" s="944"/>
      <c r="BO23" s="945"/>
      <c r="BP23" s="940">
        <f t="shared" ref="BP23:BP28" si="6">AV23+(BD23*BL23)+BH23</f>
        <v>856</v>
      </c>
      <c r="BQ23" s="941"/>
      <c r="BR23" s="941"/>
      <c r="BS23" s="942"/>
      <c r="BT23" s="1046"/>
      <c r="BU23" s="1047"/>
      <c r="BV23" s="1048"/>
      <c r="BW23" s="120"/>
      <c r="BX23" s="121"/>
    </row>
    <row r="24" spans="2:76" ht="22.5" customHeight="1">
      <c r="B24" s="116"/>
      <c r="C24" s="117">
        <v>5</v>
      </c>
      <c r="D24" s="1038"/>
      <c r="E24" s="1039"/>
      <c r="F24" s="1038"/>
      <c r="G24" s="1039"/>
      <c r="H24" s="118"/>
      <c r="I24" s="118"/>
      <c r="J24" s="119"/>
      <c r="K24" s="119"/>
      <c r="L24" s="167" t="s">
        <v>815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7" t="s">
        <v>816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639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1040" t="s">
        <v>515</v>
      </c>
      <c r="AT24" s="1040"/>
      <c r="AU24" s="1040"/>
      <c r="AV24" s="940">
        <f t="shared" si="0"/>
        <v>13</v>
      </c>
      <c r="AW24" s="941"/>
      <c r="AX24" s="941"/>
      <c r="AY24" s="942"/>
      <c r="AZ24" s="988">
        <v>10</v>
      </c>
      <c r="BA24" s="989"/>
      <c r="BB24" s="989"/>
      <c r="BC24" s="990"/>
      <c r="BD24" s="940">
        <f t="shared" si="4"/>
        <v>5</v>
      </c>
      <c r="BE24" s="941"/>
      <c r="BF24" s="941"/>
      <c r="BG24" s="942"/>
      <c r="BH24" s="943">
        <f t="shared" si="5"/>
        <v>3</v>
      </c>
      <c r="BI24" s="944"/>
      <c r="BJ24" s="944"/>
      <c r="BK24" s="945"/>
      <c r="BL24" s="943">
        <v>60</v>
      </c>
      <c r="BM24" s="944"/>
      <c r="BN24" s="944"/>
      <c r="BO24" s="945"/>
      <c r="BP24" s="940">
        <f t="shared" si="6"/>
        <v>316</v>
      </c>
      <c r="BQ24" s="941"/>
      <c r="BR24" s="941"/>
      <c r="BS24" s="942"/>
      <c r="BT24" s="1046"/>
      <c r="BU24" s="1047"/>
      <c r="BV24" s="1048"/>
      <c r="BW24" s="120"/>
      <c r="BX24" s="121"/>
    </row>
    <row r="25" spans="2:76" ht="42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 t="s">
        <v>817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7" t="s">
        <v>818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640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1040" t="s">
        <v>515</v>
      </c>
      <c r="AT25" s="1040"/>
      <c r="AU25" s="1040"/>
      <c r="AV25" s="940">
        <f t="shared" si="0"/>
        <v>17</v>
      </c>
      <c r="AW25" s="941"/>
      <c r="AX25" s="941"/>
      <c r="AY25" s="942"/>
      <c r="AZ25" s="988">
        <v>1</v>
      </c>
      <c r="BA25" s="989"/>
      <c r="BB25" s="989"/>
      <c r="BC25" s="990"/>
      <c r="BD25" s="940">
        <f t="shared" si="4"/>
        <v>1</v>
      </c>
      <c r="BE25" s="941"/>
      <c r="BF25" s="941"/>
      <c r="BG25" s="942"/>
      <c r="BH25" s="943">
        <f t="shared" si="5"/>
        <v>3</v>
      </c>
      <c r="BI25" s="944"/>
      <c r="BJ25" s="944"/>
      <c r="BK25" s="945"/>
      <c r="BL25" s="943">
        <v>60</v>
      </c>
      <c r="BM25" s="944"/>
      <c r="BN25" s="944"/>
      <c r="BO25" s="945"/>
      <c r="BP25" s="940">
        <f t="shared" si="6"/>
        <v>80</v>
      </c>
      <c r="BQ25" s="941"/>
      <c r="BR25" s="941"/>
      <c r="BS25" s="942"/>
      <c r="BT25" s="1046"/>
      <c r="BU25" s="1047"/>
      <c r="BV25" s="1048"/>
      <c r="BW25" s="120"/>
      <c r="BX25" s="121"/>
    </row>
    <row r="26" spans="2:76" ht="32.25" customHeight="1">
      <c r="B26" s="116"/>
      <c r="C26" s="117">
        <v>7</v>
      </c>
      <c r="D26" s="1038"/>
      <c r="E26" s="1039"/>
      <c r="F26" s="1038"/>
      <c r="G26" s="1039"/>
      <c r="H26" s="118"/>
      <c r="I26" s="118"/>
      <c r="J26" s="119"/>
      <c r="K26" s="119"/>
      <c r="L26" s="167" t="s">
        <v>819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7" t="s">
        <v>820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641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1040" t="s">
        <v>515</v>
      </c>
      <c r="AT26" s="1040"/>
      <c r="AU26" s="1040"/>
      <c r="AV26" s="940">
        <f t="shared" si="0"/>
        <v>13</v>
      </c>
      <c r="AW26" s="941"/>
      <c r="AX26" s="941"/>
      <c r="AY26" s="942"/>
      <c r="AZ26" s="988">
        <v>10</v>
      </c>
      <c r="BA26" s="989"/>
      <c r="BB26" s="989"/>
      <c r="BC26" s="990"/>
      <c r="BD26" s="940">
        <f t="shared" si="4"/>
        <v>5</v>
      </c>
      <c r="BE26" s="941"/>
      <c r="BF26" s="941"/>
      <c r="BG26" s="942"/>
      <c r="BH26" s="943">
        <f t="shared" si="5"/>
        <v>3</v>
      </c>
      <c r="BI26" s="944"/>
      <c r="BJ26" s="944"/>
      <c r="BK26" s="945"/>
      <c r="BL26" s="943">
        <v>60</v>
      </c>
      <c r="BM26" s="944"/>
      <c r="BN26" s="944"/>
      <c r="BO26" s="945"/>
      <c r="BP26" s="940">
        <f t="shared" si="6"/>
        <v>316</v>
      </c>
      <c r="BQ26" s="941"/>
      <c r="BR26" s="941"/>
      <c r="BS26" s="942"/>
      <c r="BT26" s="1046"/>
      <c r="BU26" s="1047"/>
      <c r="BV26" s="1048"/>
      <c r="BW26" s="120"/>
      <c r="BX26" s="121"/>
    </row>
    <row r="27" spans="2:76" ht="45.75" customHeight="1">
      <c r="B27" s="116"/>
      <c r="C27" s="127">
        <v>8</v>
      </c>
      <c r="D27" s="1038"/>
      <c r="E27" s="1039"/>
      <c r="F27" s="1038"/>
      <c r="G27" s="1039"/>
      <c r="H27" s="118"/>
      <c r="I27" s="118"/>
      <c r="J27" s="119"/>
      <c r="K27" s="119"/>
      <c r="L27" s="167" t="s">
        <v>821</v>
      </c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7" t="s">
        <v>822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749" t="s">
        <v>642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1040" t="s">
        <v>515</v>
      </c>
      <c r="AT27" s="1040"/>
      <c r="AU27" s="1040"/>
      <c r="AV27" s="940">
        <f t="shared" si="0"/>
        <v>17</v>
      </c>
      <c r="AW27" s="941"/>
      <c r="AX27" s="941"/>
      <c r="AY27" s="942"/>
      <c r="AZ27" s="940">
        <v>1</v>
      </c>
      <c r="BA27" s="941"/>
      <c r="BB27" s="941"/>
      <c r="BC27" s="942"/>
      <c r="BD27" s="940">
        <f t="shared" si="4"/>
        <v>1</v>
      </c>
      <c r="BE27" s="941"/>
      <c r="BF27" s="941"/>
      <c r="BG27" s="942"/>
      <c r="BH27" s="943">
        <f t="shared" si="5"/>
        <v>3</v>
      </c>
      <c r="BI27" s="944"/>
      <c r="BJ27" s="944"/>
      <c r="BK27" s="945"/>
      <c r="BL27" s="943">
        <v>60</v>
      </c>
      <c r="BM27" s="944"/>
      <c r="BN27" s="944"/>
      <c r="BO27" s="945"/>
      <c r="BP27" s="940">
        <f t="shared" si="6"/>
        <v>80</v>
      </c>
      <c r="BQ27" s="941"/>
      <c r="BR27" s="941"/>
      <c r="BS27" s="942"/>
      <c r="BT27" s="1046"/>
      <c r="BU27" s="1047"/>
      <c r="BV27" s="1048"/>
      <c r="BW27" s="120"/>
      <c r="BX27" s="121"/>
    </row>
    <row r="28" spans="2:76" ht="28.5" customHeight="1">
      <c r="B28" s="116"/>
      <c r="C28" s="117">
        <v>9</v>
      </c>
      <c r="D28" s="1038"/>
      <c r="E28" s="1039"/>
      <c r="F28" s="1038"/>
      <c r="G28" s="1039"/>
      <c r="H28" s="118"/>
      <c r="I28" s="118"/>
      <c r="J28" s="119"/>
      <c r="K28" s="119"/>
      <c r="L28" s="167" t="s">
        <v>823</v>
      </c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7" t="s">
        <v>824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749" t="s">
        <v>1175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1040" t="s">
        <v>515</v>
      </c>
      <c r="AT28" s="1040"/>
      <c r="AU28" s="1040"/>
      <c r="AV28" s="940">
        <f t="shared" si="0"/>
        <v>13</v>
      </c>
      <c r="AW28" s="941"/>
      <c r="AX28" s="941"/>
      <c r="AY28" s="942"/>
      <c r="AZ28" s="940">
        <v>3</v>
      </c>
      <c r="BA28" s="941"/>
      <c r="BB28" s="941"/>
      <c r="BC28" s="942"/>
      <c r="BD28" s="940">
        <f t="shared" si="4"/>
        <v>2</v>
      </c>
      <c r="BE28" s="941"/>
      <c r="BF28" s="941"/>
      <c r="BG28" s="942"/>
      <c r="BH28" s="943">
        <f t="shared" si="5"/>
        <v>3</v>
      </c>
      <c r="BI28" s="944"/>
      <c r="BJ28" s="944"/>
      <c r="BK28" s="945"/>
      <c r="BL28" s="943">
        <v>60</v>
      </c>
      <c r="BM28" s="944"/>
      <c r="BN28" s="944"/>
      <c r="BO28" s="945"/>
      <c r="BP28" s="940">
        <f t="shared" si="6"/>
        <v>136</v>
      </c>
      <c r="BQ28" s="941"/>
      <c r="BR28" s="941"/>
      <c r="BS28" s="942"/>
      <c r="BT28" s="1046"/>
      <c r="BU28" s="1047"/>
      <c r="BV28" s="1048"/>
      <c r="BW28" s="120"/>
      <c r="BX28" s="121"/>
    </row>
    <row r="29" spans="2:76" s="234" customForma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 t="s">
        <v>832</v>
      </c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 t="s">
        <v>832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 t="s">
        <v>834</v>
      </c>
      <c r="AJ29" s="765"/>
      <c r="AK29" s="765"/>
      <c r="AL29" s="765"/>
      <c r="AM29" s="765"/>
      <c r="AN29" s="765"/>
      <c r="AO29" s="765"/>
      <c r="AP29" s="765"/>
      <c r="AQ29" s="765"/>
      <c r="AR29" s="766"/>
      <c r="AS29" s="752" t="s">
        <v>833</v>
      </c>
      <c r="AT29" s="752"/>
      <c r="AU29" s="752"/>
      <c r="AV29" s="741">
        <f t="shared" ref="AV29" si="7">LEN(L29)+LEN(M29)+LEN(N29)+LEN(O29)+LEN(P29)+LEN(Q29)</f>
        <v>3</v>
      </c>
      <c r="AW29" s="742"/>
      <c r="AX29" s="742"/>
      <c r="AY29" s="743"/>
      <c r="AZ29" s="741">
        <v>10</v>
      </c>
      <c r="BA29" s="742"/>
      <c r="BB29" s="742"/>
      <c r="BC29" s="743"/>
      <c r="BD29" s="741">
        <f t="shared" ref="BD29" si="8">IF(COUNTIF(AS29,"*String*"),AZ29,IF(COUNTIF(AS29,"*Number*"),ROUNDUP(AZ29/2,0),0))</f>
        <v>5</v>
      </c>
      <c r="BE29" s="742"/>
      <c r="BF29" s="742"/>
      <c r="BG29" s="743"/>
      <c r="BH29" s="753">
        <f t="shared" ref="BH29" si="9">IF(AS29="Number",1,IF(COUNTIF(AS29,"*List*"),3,IF(AS29="Map", 3, IF(AS29="Boolean",1,0))))</f>
        <v>1</v>
      </c>
      <c r="BI29" s="754"/>
      <c r="BJ29" s="754"/>
      <c r="BK29" s="755"/>
      <c r="BL29" s="753"/>
      <c r="BM29" s="754"/>
      <c r="BN29" s="754"/>
      <c r="BO29" s="755"/>
      <c r="BP29" s="741">
        <f t="shared" ref="BP29" si="10">AV29+BD29+BH29</f>
        <v>9</v>
      </c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1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1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1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1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1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1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1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1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1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1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1:76" s="234" customFormat="1">
      <c r="B59" s="253"/>
      <c r="C59" s="261"/>
      <c r="D59" s="280"/>
      <c r="E59" s="281"/>
      <c r="F59" s="280"/>
      <c r="G59" s="281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155"/>
      <c r="AJ59" s="156"/>
      <c r="AK59" s="156"/>
      <c r="AL59" s="156"/>
      <c r="AM59" s="156"/>
      <c r="AN59" s="156"/>
      <c r="AO59" s="156"/>
      <c r="AP59" s="156"/>
      <c r="AQ59" s="156"/>
      <c r="AR59" s="157"/>
      <c r="AS59" s="752"/>
      <c r="AT59" s="752"/>
      <c r="AU59" s="752"/>
      <c r="AV59" s="138"/>
      <c r="AW59" s="139"/>
      <c r="AX59" s="139"/>
      <c r="AY59" s="140"/>
      <c r="AZ59" s="138"/>
      <c r="BA59" s="139"/>
      <c r="BB59" s="139"/>
      <c r="BC59" s="140"/>
      <c r="BD59" s="138"/>
      <c r="BE59" s="139"/>
      <c r="BF59" s="139"/>
      <c r="BG59" s="140"/>
      <c r="BH59" s="144"/>
      <c r="BI59" s="145"/>
      <c r="BJ59" s="145"/>
      <c r="BK59" s="146"/>
      <c r="BL59" s="144"/>
      <c r="BM59" s="145"/>
      <c r="BN59" s="145"/>
      <c r="BO59" s="146"/>
      <c r="BP59" s="138"/>
      <c r="BQ59" s="139"/>
      <c r="BR59" s="139"/>
      <c r="BS59" s="140"/>
      <c r="BT59" s="289"/>
      <c r="BU59" s="290"/>
      <c r="BV59" s="291"/>
      <c r="BW59" s="255"/>
      <c r="BX59" s="252"/>
    </row>
    <row r="60" spans="1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1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1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1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1:76" ht="12" customHeight="1" thickBot="1">
      <c r="A64" s="269"/>
      <c r="B64" s="270"/>
      <c r="C64" s="271"/>
      <c r="D64" s="271"/>
      <c r="E64" s="271"/>
      <c r="F64" s="271"/>
      <c r="G64" s="271"/>
      <c r="H64" s="271"/>
      <c r="I64" s="271"/>
      <c r="J64" s="271"/>
      <c r="K64" s="271"/>
      <c r="L64" s="271"/>
      <c r="M64" s="271"/>
      <c r="N64" s="271"/>
      <c r="O64" s="271"/>
      <c r="P64" s="271"/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  <c r="AN64" s="271"/>
      <c r="AO64" s="271"/>
      <c r="AP64" s="271"/>
      <c r="AQ64" s="271"/>
      <c r="AR64" s="271"/>
      <c r="AS64" s="271"/>
      <c r="AT64" s="271"/>
      <c r="AU64" s="271"/>
      <c r="AV64" s="271"/>
      <c r="AW64" s="271"/>
      <c r="AX64" s="271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271"/>
      <c r="BR64" s="271"/>
      <c r="BS64" s="271"/>
      <c r="BT64" s="271"/>
      <c r="BU64" s="271"/>
      <c r="BV64" s="271"/>
      <c r="BW64" s="272"/>
      <c r="BX64" s="273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</sheetData>
  <mergeCells count="511">
    <mergeCell ref="BP30:BS30"/>
    <mergeCell ref="BT30:BV30"/>
    <mergeCell ref="AS59:AU59"/>
    <mergeCell ref="AI29:AR29"/>
    <mergeCell ref="BL29:BO29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H29:BK29"/>
    <mergeCell ref="BP29:BS29"/>
    <mergeCell ref="BT29:BV29"/>
    <mergeCell ref="D29:E29"/>
    <mergeCell ref="F29:G29"/>
    <mergeCell ref="AS29:AU29"/>
    <mergeCell ref="AV29:AY29"/>
    <mergeCell ref="AZ29:BC29"/>
    <mergeCell ref="BD29:BG29"/>
    <mergeCell ref="D31:E31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F31:G31"/>
    <mergeCell ref="AS31:AU31"/>
    <mergeCell ref="AV31:AY31"/>
    <mergeCell ref="AZ31:BC31"/>
    <mergeCell ref="BD31:BG31"/>
    <mergeCell ref="BH31:BK31"/>
    <mergeCell ref="BP31:BS31"/>
    <mergeCell ref="BT31:BV31"/>
    <mergeCell ref="AI31:AR31"/>
    <mergeCell ref="BL31:BO31"/>
    <mergeCell ref="D32:E32"/>
    <mergeCell ref="F32:G32"/>
    <mergeCell ref="AS32:AU32"/>
    <mergeCell ref="AV32:AY32"/>
    <mergeCell ref="AZ32:BC32"/>
    <mergeCell ref="BD32:BG32"/>
    <mergeCell ref="BH32:BK32"/>
    <mergeCell ref="BP32:BS32"/>
    <mergeCell ref="BT32:BV32"/>
    <mergeCell ref="AI32:AR32"/>
    <mergeCell ref="BL32:BO32"/>
    <mergeCell ref="D34:E34"/>
    <mergeCell ref="F34:G34"/>
    <mergeCell ref="AS34:AU34"/>
    <mergeCell ref="AV34:AY34"/>
    <mergeCell ref="AZ34:BC34"/>
    <mergeCell ref="BD34:BG34"/>
    <mergeCell ref="BH34:BK34"/>
    <mergeCell ref="D33:E33"/>
    <mergeCell ref="F33:G33"/>
    <mergeCell ref="AS33:AU33"/>
    <mergeCell ref="AV33:AY33"/>
    <mergeCell ref="AZ33:BC33"/>
    <mergeCell ref="BD33:BG33"/>
    <mergeCell ref="AI33:AR33"/>
    <mergeCell ref="AI34:AR34"/>
    <mergeCell ref="D35:E35"/>
    <mergeCell ref="F35:G35"/>
    <mergeCell ref="AS35:AU35"/>
    <mergeCell ref="AV35:AY35"/>
    <mergeCell ref="AZ35:BC35"/>
    <mergeCell ref="BD35:BG35"/>
    <mergeCell ref="BH35:BK35"/>
    <mergeCell ref="BP35:BS35"/>
    <mergeCell ref="BH62:BK62"/>
    <mergeCell ref="BP62:BS62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L61:BO61"/>
    <mergeCell ref="BP61:BS61"/>
    <mergeCell ref="AI62:AR62"/>
    <mergeCell ref="BL62:BO62"/>
    <mergeCell ref="AI35:AR35"/>
    <mergeCell ref="BL35:BO35"/>
    <mergeCell ref="D63:E63"/>
    <mergeCell ref="F63:G63"/>
    <mergeCell ref="AS63:AU63"/>
    <mergeCell ref="AV63:AY63"/>
    <mergeCell ref="AZ63:BC63"/>
    <mergeCell ref="BD63:BG63"/>
    <mergeCell ref="BH63:BK63"/>
    <mergeCell ref="D62:E62"/>
    <mergeCell ref="F62:G62"/>
    <mergeCell ref="AS62:AU62"/>
    <mergeCell ref="AV62:AY62"/>
    <mergeCell ref="AZ62:BC62"/>
    <mergeCell ref="BD62:BG62"/>
    <mergeCell ref="AI63:AR63"/>
    <mergeCell ref="BT63:BV63"/>
    <mergeCell ref="BT62:BV62"/>
    <mergeCell ref="BT35:BV35"/>
    <mergeCell ref="BT61:BV61"/>
    <mergeCell ref="BH33:BK33"/>
    <mergeCell ref="BP33:BS33"/>
    <mergeCell ref="BT33:BV33"/>
    <mergeCell ref="BP34:BS34"/>
    <mergeCell ref="BT34:BV34"/>
    <mergeCell ref="BL63:BO63"/>
    <mergeCell ref="BL33:BO33"/>
    <mergeCell ref="BL34:BO34"/>
    <mergeCell ref="BP63:BS63"/>
    <mergeCell ref="BP36:BS36"/>
    <mergeCell ref="BT36:BV36"/>
    <mergeCell ref="BP37:BS37"/>
    <mergeCell ref="BT37:BV37"/>
    <mergeCell ref="BP38:BS38"/>
    <mergeCell ref="BT38:BV38"/>
    <mergeCell ref="BP60:BS60"/>
    <mergeCell ref="BT60:BV60"/>
    <mergeCell ref="BL57:BO57"/>
    <mergeCell ref="BL37:BO37"/>
    <mergeCell ref="BL38:BO38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L60:BO60"/>
    <mergeCell ref="BP57:BS57"/>
    <mergeCell ref="BT57:BV57"/>
    <mergeCell ref="D58:E58"/>
    <mergeCell ref="BT58:BV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58:BS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2:BS42"/>
    <mergeCell ref="BT42:BV42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D41:E41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7:BS47"/>
    <mergeCell ref="BT47:BV47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48:BS48"/>
    <mergeCell ref="BT48:BV48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9:BS49"/>
    <mergeCell ref="BT49:BV49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0:BS50"/>
    <mergeCell ref="BT50:BV50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51:BS51"/>
    <mergeCell ref="BT51:BV51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6:BS26"/>
    <mergeCell ref="BT26:BV26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L26:BO26"/>
    <mergeCell ref="BP28:BS28"/>
    <mergeCell ref="BT28:BV28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" customWidth="1"/>
    <col min="2" max="22" width="3.08984375" style="1" customWidth="1"/>
    <col min="23" max="25" width="3.08984375" style="2" customWidth="1"/>
    <col min="26" max="76" width="3.08984375" style="1" customWidth="1"/>
    <col min="77" max="16384" width="9" style="1"/>
  </cols>
  <sheetData>
    <row r="1" spans="1:76" ht="7.5" customHeight="1" thickBo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  <c r="X1" s="30"/>
      <c r="Y1" s="30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</row>
    <row r="2" spans="1:76" s="3" customFormat="1" ht="10.5" customHeight="1">
      <c r="A2" s="31"/>
      <c r="B2" s="1140" t="str">
        <f>'Cover '!$A$1</f>
        <v>basic design : functional specification document</v>
      </c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2"/>
      <c r="N2" s="1149" t="s">
        <v>0</v>
      </c>
      <c r="O2" s="1150"/>
      <c r="P2" s="1150"/>
      <c r="Q2" s="1150"/>
      <c r="R2" s="1150"/>
      <c r="S2" s="1150"/>
      <c r="T2" s="1151"/>
      <c r="U2" s="1149" t="s">
        <v>1</v>
      </c>
      <c r="V2" s="1150"/>
      <c r="W2" s="1150"/>
      <c r="X2" s="1150"/>
      <c r="Y2" s="1150"/>
      <c r="Z2" s="1150"/>
      <c r="AA2" s="1151"/>
      <c r="AB2" s="1152" t="s">
        <v>2</v>
      </c>
      <c r="AC2" s="1150"/>
      <c r="AD2" s="1150"/>
      <c r="AE2" s="1150"/>
      <c r="AF2" s="1150"/>
      <c r="AG2" s="1150"/>
      <c r="AH2" s="1150"/>
      <c r="AI2" s="1150"/>
      <c r="AJ2" s="1150"/>
      <c r="AK2" s="1151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1"/>
      <c r="BX2" s="31"/>
    </row>
    <row r="3" spans="1:76" s="3" customFormat="1" ht="11.25" customHeight="1" thickBot="1">
      <c r="A3" s="31"/>
      <c r="B3" s="1143"/>
      <c r="C3" s="1144"/>
      <c r="D3" s="1144"/>
      <c r="E3" s="1144"/>
      <c r="F3" s="1144"/>
      <c r="G3" s="1144"/>
      <c r="H3" s="1144"/>
      <c r="I3" s="1144"/>
      <c r="J3" s="1144"/>
      <c r="K3" s="1144"/>
      <c r="L3" s="1144"/>
      <c r="M3" s="1145"/>
      <c r="N3" s="1137" t="str">
        <f>'Cover '!$L$2</f>
        <v>ThaiL-DCM Center</v>
      </c>
      <c r="O3" s="1138"/>
      <c r="P3" s="1138"/>
      <c r="Q3" s="1138"/>
      <c r="R3" s="1138"/>
      <c r="S3" s="1138"/>
      <c r="T3" s="1139"/>
      <c r="U3" s="1137" t="str">
        <f>'Cover '!$T$2</f>
        <v>Common</v>
      </c>
      <c r="V3" s="1153"/>
      <c r="W3" s="1153"/>
      <c r="X3" s="1153"/>
      <c r="Y3" s="1153"/>
      <c r="Z3" s="1153"/>
      <c r="AA3" s="1154"/>
      <c r="AB3" s="1155" t="str">
        <f>'Cover '!$AC$2</f>
        <v>Database</v>
      </c>
      <c r="AC3" s="1156"/>
      <c r="AD3" s="1156"/>
      <c r="AE3" s="1156"/>
      <c r="AF3" s="1156"/>
      <c r="AG3" s="1156"/>
      <c r="AH3" s="1156"/>
      <c r="AI3" s="1156"/>
      <c r="AJ3" s="1156"/>
      <c r="AK3" s="1157"/>
      <c r="AL3" s="33"/>
      <c r="AM3" s="33"/>
      <c r="AN3" s="33"/>
      <c r="AO3" s="33"/>
      <c r="AP3" s="33"/>
      <c r="AQ3" s="33"/>
      <c r="AR3" s="33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3"/>
      <c r="BD3" s="32"/>
      <c r="BE3" s="32"/>
      <c r="BF3" s="32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1"/>
      <c r="BX3" s="31"/>
    </row>
    <row r="4" spans="1:76" s="3" customFormat="1" ht="9" customHeight="1">
      <c r="A4" s="31"/>
      <c r="B4" s="1143"/>
      <c r="C4" s="1144"/>
      <c r="D4" s="1144"/>
      <c r="E4" s="1144"/>
      <c r="F4" s="1144"/>
      <c r="G4" s="1144"/>
      <c r="H4" s="1144"/>
      <c r="I4" s="1144"/>
      <c r="J4" s="1144"/>
      <c r="K4" s="1144"/>
      <c r="L4" s="1144"/>
      <c r="M4" s="1145"/>
      <c r="N4" s="1149" t="s">
        <v>3</v>
      </c>
      <c r="O4" s="1150"/>
      <c r="P4" s="1150"/>
      <c r="Q4" s="1150"/>
      <c r="R4" s="1150"/>
      <c r="S4" s="1150"/>
      <c r="T4" s="1151"/>
      <c r="U4" s="1158" t="s">
        <v>4</v>
      </c>
      <c r="V4" s="1159"/>
      <c r="W4" s="1159"/>
      <c r="X4" s="1159"/>
      <c r="Y4" s="1159"/>
      <c r="Z4" s="1159"/>
      <c r="AA4" s="1160"/>
      <c r="AB4" s="1149" t="s">
        <v>5</v>
      </c>
      <c r="AC4" s="1150"/>
      <c r="AD4" s="1150"/>
      <c r="AE4" s="1150"/>
      <c r="AF4" s="1150"/>
      <c r="AG4" s="1150"/>
      <c r="AH4" s="1150"/>
      <c r="AI4" s="1150"/>
      <c r="AJ4" s="1150"/>
      <c r="AK4" s="1151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1"/>
      <c r="BX4" s="31"/>
    </row>
    <row r="5" spans="1:76" s="3" customFormat="1" ht="12" customHeight="1" thickBot="1">
      <c r="A5" s="31"/>
      <c r="B5" s="1146"/>
      <c r="C5" s="1147"/>
      <c r="D5" s="1147"/>
      <c r="E5" s="1147"/>
      <c r="F5" s="1147"/>
      <c r="G5" s="1147"/>
      <c r="H5" s="1147"/>
      <c r="I5" s="1147"/>
      <c r="J5" s="1147"/>
      <c r="K5" s="1147"/>
      <c r="L5" s="1147"/>
      <c r="M5" s="1148"/>
      <c r="N5" s="1137" t="str">
        <f>'Cover '!$L$4</f>
        <v>029001</v>
      </c>
      <c r="O5" s="1138"/>
      <c r="P5" s="1138"/>
      <c r="Q5" s="1138"/>
      <c r="R5" s="1138"/>
      <c r="S5" s="1138"/>
      <c r="T5" s="1139"/>
      <c r="U5" s="1137" t="str">
        <f>'Cover '!$T$4</f>
        <v>1.026J</v>
      </c>
      <c r="V5" s="1138"/>
      <c r="W5" s="1138"/>
      <c r="X5" s="1138"/>
      <c r="Y5" s="1138"/>
      <c r="Z5" s="1138"/>
      <c r="AA5" s="1139"/>
      <c r="AB5" s="1137">
        <f ca="1">_xlfn.SHEET()</f>
        <v>41</v>
      </c>
      <c r="AC5" s="1138"/>
      <c r="AD5" s="1138"/>
      <c r="AE5" s="1138"/>
      <c r="AF5" s="1138"/>
      <c r="AG5" s="1138"/>
      <c r="AH5" s="1138"/>
      <c r="AI5" s="1138"/>
      <c r="AJ5" s="1138"/>
      <c r="AK5" s="1139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1"/>
      <c r="BX5" s="31"/>
    </row>
    <row r="6" spans="1:76" ht="6" customHeight="1" thickBot="1">
      <c r="A6" s="29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5"/>
      <c r="W6" s="36"/>
      <c r="X6" s="36"/>
      <c r="Y6" s="36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4"/>
      <c r="BU6" s="34"/>
      <c r="BV6" s="34"/>
      <c r="BW6" s="29"/>
      <c r="BX6" s="29"/>
    </row>
    <row r="7" spans="1:76" s="25" customFormat="1" ht="12.25" customHeight="1">
      <c r="A7" s="37"/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40"/>
      <c r="BU7" s="40"/>
      <c r="BV7" s="40"/>
      <c r="BW7" s="41"/>
      <c r="BX7" s="42"/>
    </row>
    <row r="8" spans="1:76" s="25" customFormat="1" ht="12.25" customHeight="1">
      <c r="A8" s="37"/>
      <c r="B8" s="43"/>
      <c r="C8" s="44" t="str">
        <f ca="1">RIGHT(CELL("filename",A1),LEN(CELL("filename",A1))-FIND("]",CELL("filename",A1)))</f>
        <v>LOCATION_REPRESENT</v>
      </c>
      <c r="D8" s="45"/>
      <c r="E8" s="46"/>
      <c r="F8" s="46"/>
      <c r="G8" s="46"/>
      <c r="H8" s="46"/>
      <c r="I8" s="47"/>
      <c r="J8" s="46"/>
      <c r="K8" s="46"/>
      <c r="L8" s="47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8"/>
      <c r="AJ8" s="48"/>
      <c r="AK8" s="48"/>
      <c r="AL8" s="48"/>
      <c r="AM8" s="48"/>
      <c r="AN8" s="48"/>
      <c r="AO8" s="48"/>
      <c r="AP8" s="48"/>
      <c r="AQ8" s="48"/>
      <c r="AR8" s="49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8"/>
      <c r="BU8" s="48"/>
      <c r="BV8" s="48"/>
      <c r="BW8" s="50"/>
      <c r="BX8" s="51"/>
    </row>
    <row r="9" spans="1:76" s="25" customFormat="1" ht="12.25" customHeight="1">
      <c r="A9" s="37"/>
      <c r="B9" s="52"/>
      <c r="C9" s="47"/>
      <c r="D9" s="53"/>
      <c r="E9" s="46"/>
      <c r="F9" s="46"/>
      <c r="G9" s="46"/>
      <c r="H9" s="46"/>
      <c r="I9" s="46"/>
      <c r="J9" s="46"/>
      <c r="K9" s="46"/>
      <c r="L9" s="47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8"/>
      <c r="AJ9" s="48"/>
      <c r="AK9" s="48"/>
      <c r="AL9" s="48"/>
      <c r="AM9" s="48"/>
      <c r="AN9" s="48"/>
      <c r="AO9" s="48"/>
      <c r="AP9" s="48"/>
      <c r="AQ9" s="48"/>
      <c r="AR9" s="49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8"/>
      <c r="BU9" s="48"/>
      <c r="BV9" s="48"/>
      <c r="BW9" s="50"/>
      <c r="BX9" s="51"/>
    </row>
    <row r="10" spans="1:76" s="25" customFormat="1" ht="12.25" customHeight="1">
      <c r="A10" s="37"/>
      <c r="B10" s="52"/>
      <c r="C10" s="44"/>
      <c r="D10" s="45"/>
      <c r="E10" s="46"/>
      <c r="F10" s="46"/>
      <c r="G10" s="46"/>
      <c r="H10" s="46"/>
      <c r="I10" s="46"/>
      <c r="J10" s="46"/>
      <c r="K10" s="46"/>
      <c r="L10" s="47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8"/>
      <c r="AJ10" s="48"/>
      <c r="AK10" s="48"/>
      <c r="AL10" s="48"/>
      <c r="AM10" s="48"/>
      <c r="AN10" s="48"/>
      <c r="AO10" s="48"/>
      <c r="AP10" s="48"/>
      <c r="AQ10" s="48"/>
      <c r="AR10" s="49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8"/>
      <c r="BU10" s="48"/>
      <c r="BV10" s="48"/>
      <c r="BW10" s="50"/>
      <c r="BX10" s="51"/>
    </row>
    <row r="11" spans="1:76" s="25" customFormat="1" ht="12.25" customHeight="1">
      <c r="A11" s="37"/>
      <c r="B11" s="52"/>
      <c r="C11" s="46"/>
      <c r="D11" s="45"/>
      <c r="E11" s="46"/>
      <c r="F11" s="46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48"/>
      <c r="AJ11" s="48"/>
      <c r="AK11" s="48"/>
      <c r="AL11" s="48"/>
      <c r="AM11" s="48"/>
      <c r="AN11" s="48"/>
      <c r="AO11" s="48"/>
      <c r="AP11" s="48"/>
      <c r="AQ11" s="48"/>
      <c r="AR11" s="49"/>
      <c r="AS11" s="54"/>
      <c r="AT11" s="54"/>
      <c r="AU11" s="54"/>
      <c r="AV11" s="54"/>
      <c r="AW11" s="54"/>
      <c r="AX11" s="46"/>
      <c r="AY11" s="46"/>
      <c r="AZ11" s="54"/>
      <c r="BA11" s="54"/>
      <c r="BB11" s="46"/>
      <c r="BC11" s="46"/>
      <c r="BD11" s="54"/>
      <c r="BE11" s="54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8"/>
      <c r="BU11" s="48"/>
      <c r="BV11" s="48"/>
      <c r="BW11" s="50"/>
      <c r="BX11" s="51"/>
    </row>
    <row r="12" spans="1:76" s="25" customFormat="1" ht="12.25" customHeight="1">
      <c r="A12" s="37"/>
      <c r="B12" s="55"/>
      <c r="C12" s="56" t="s">
        <v>31</v>
      </c>
      <c r="D12" s="57"/>
      <c r="E12" s="57"/>
      <c r="F12" s="57"/>
      <c r="G12" s="57"/>
      <c r="H12" s="58"/>
      <c r="I12" s="56" t="str">
        <f ca="1">C8</f>
        <v>LOCATION_REPRESENT</v>
      </c>
      <c r="J12" s="57"/>
      <c r="K12" s="57"/>
      <c r="L12" s="57"/>
      <c r="M12" s="57"/>
      <c r="N12" s="57"/>
      <c r="O12" s="57"/>
      <c r="P12" s="58"/>
      <c r="Q12" s="1120" t="s">
        <v>32</v>
      </c>
      <c r="R12" s="1121"/>
      <c r="S12" s="1121"/>
      <c r="T12" s="1121"/>
      <c r="U12" s="1122"/>
      <c r="V12" s="59" t="s">
        <v>33</v>
      </c>
      <c r="W12" s="60"/>
      <c r="X12" s="60"/>
      <c r="Y12" s="61"/>
      <c r="Z12" s="60"/>
      <c r="AA12" s="60"/>
      <c r="AB12" s="62"/>
      <c r="AC12" s="63"/>
      <c r="AD12" s="63"/>
      <c r="AE12" s="63"/>
      <c r="AF12" s="63"/>
      <c r="AG12" s="63"/>
      <c r="AH12" s="63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5"/>
      <c r="AT12" s="66"/>
      <c r="AU12" s="66"/>
      <c r="AV12" s="67"/>
      <c r="AW12" s="67"/>
      <c r="AX12" s="66"/>
      <c r="AY12" s="66"/>
      <c r="AZ12" s="67"/>
      <c r="BA12" s="67"/>
      <c r="BB12" s="66"/>
      <c r="BC12" s="66"/>
      <c r="BD12" s="67"/>
      <c r="BE12" s="67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8"/>
      <c r="BU12" s="68"/>
      <c r="BV12" s="64"/>
      <c r="BW12" s="69"/>
      <c r="BX12" s="70"/>
    </row>
    <row r="13" spans="1:76" s="25" customFormat="1" ht="12.25" customHeight="1">
      <c r="A13" s="37"/>
      <c r="B13" s="71"/>
      <c r="C13" s="1120" t="s">
        <v>30</v>
      </c>
      <c r="D13" s="1121"/>
      <c r="E13" s="1121"/>
      <c r="F13" s="1121"/>
      <c r="G13" s="1121"/>
      <c r="H13" s="1122"/>
      <c r="I13" s="1120" t="s">
        <v>524</v>
      </c>
      <c r="J13" s="1121"/>
      <c r="K13" s="1121"/>
      <c r="L13" s="1121"/>
      <c r="M13" s="1121"/>
      <c r="N13" s="1121"/>
      <c r="O13" s="1121"/>
      <c r="P13" s="1122"/>
      <c r="Q13" s="1120" t="s">
        <v>28</v>
      </c>
      <c r="R13" s="1121"/>
      <c r="S13" s="1121"/>
      <c r="T13" s="1121"/>
      <c r="U13" s="1122"/>
      <c r="V13" s="61" t="s">
        <v>6</v>
      </c>
      <c r="W13" s="60" t="s">
        <v>38</v>
      </c>
      <c r="X13" s="60"/>
      <c r="Y13" s="61" t="s">
        <v>7</v>
      </c>
      <c r="Z13" s="60" t="s">
        <v>39</v>
      </c>
      <c r="AA13" s="60"/>
      <c r="AB13" s="62"/>
      <c r="AC13" s="63"/>
      <c r="AD13" s="63"/>
      <c r="AE13" s="63"/>
      <c r="AF13" s="63"/>
      <c r="AG13" s="63"/>
      <c r="AH13" s="63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7"/>
      <c r="AT13" s="66"/>
      <c r="AU13" s="66"/>
      <c r="AV13" s="67"/>
      <c r="AW13" s="67"/>
      <c r="AX13" s="66"/>
      <c r="AY13" s="66"/>
      <c r="AZ13" s="67"/>
      <c r="BA13" s="67"/>
      <c r="BB13" s="66"/>
      <c r="BC13" s="66"/>
      <c r="BD13" s="67"/>
      <c r="BE13" s="67"/>
      <c r="BF13" s="66"/>
      <c r="BG13" s="66"/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8"/>
      <c r="BU13" s="64"/>
      <c r="BV13" s="64"/>
      <c r="BW13" s="69"/>
      <c r="BX13" s="70"/>
    </row>
    <row r="14" spans="1:76" s="25" customFormat="1" ht="12.25" customHeight="1">
      <c r="A14" s="37"/>
      <c r="B14" s="71"/>
      <c r="C14" s="1120" t="s">
        <v>29</v>
      </c>
      <c r="D14" s="1121"/>
      <c r="E14" s="1121"/>
      <c r="F14" s="1121"/>
      <c r="G14" s="1121"/>
      <c r="H14" s="1122"/>
      <c r="I14" s="1123">
        <f>SUM(BP20:BS70)</f>
        <v>161</v>
      </c>
      <c r="J14" s="1124"/>
      <c r="K14" s="1124"/>
      <c r="L14" s="1124"/>
      <c r="M14" s="1124"/>
      <c r="N14" s="1124"/>
      <c r="O14" s="1124"/>
      <c r="P14" s="1125"/>
      <c r="Q14" s="1126"/>
      <c r="R14" s="1127"/>
      <c r="S14" s="1127"/>
      <c r="T14" s="1127"/>
      <c r="U14" s="1127"/>
      <c r="V14" s="1128"/>
      <c r="W14" s="1128"/>
      <c r="X14" s="1128"/>
      <c r="Y14" s="1128"/>
      <c r="Z14" s="1128"/>
      <c r="AA14" s="1128"/>
      <c r="AB14" s="1128"/>
      <c r="AC14" s="63"/>
      <c r="AD14" s="63"/>
      <c r="AE14" s="63"/>
      <c r="AF14" s="63"/>
      <c r="AG14" s="63"/>
      <c r="AH14" s="63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1129"/>
      <c r="AT14" s="1129"/>
      <c r="AU14" s="1129"/>
      <c r="AV14" s="1129"/>
      <c r="AW14" s="1129"/>
      <c r="AX14" s="1129"/>
      <c r="AY14" s="1129"/>
      <c r="AZ14" s="1129"/>
      <c r="BA14" s="1129"/>
      <c r="BB14" s="1129"/>
      <c r="BC14" s="1129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68"/>
      <c r="BU14" s="64"/>
      <c r="BV14" s="64"/>
      <c r="BW14" s="73"/>
      <c r="BX14" s="70"/>
    </row>
    <row r="15" spans="1:76" s="25" customFormat="1" ht="12.25" customHeight="1">
      <c r="A15" s="37"/>
      <c r="B15" s="71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68"/>
      <c r="BU15" s="64"/>
      <c r="BV15" s="64"/>
      <c r="BW15" s="73"/>
      <c r="BX15" s="70"/>
    </row>
    <row r="16" spans="1:76" s="25" customFormat="1" ht="12.25" customHeight="1">
      <c r="A16" s="37"/>
      <c r="B16" s="71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68"/>
      <c r="BU16" s="64"/>
      <c r="BV16" s="64"/>
      <c r="BW16" s="73"/>
      <c r="BX16" s="70"/>
    </row>
    <row r="17" spans="1:76" ht="12.25" customHeight="1">
      <c r="A17" s="29"/>
      <c r="B17" s="75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7"/>
      <c r="X17" s="77"/>
      <c r="Y17" s="77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8"/>
      <c r="BX17" s="79"/>
    </row>
    <row r="18" spans="1:76" s="25" customFormat="1" ht="12.25" customHeight="1">
      <c r="A18" s="37"/>
      <c r="B18" s="71"/>
      <c r="C18" s="1116" t="s">
        <v>3</v>
      </c>
      <c r="D18" s="1130" t="s">
        <v>19</v>
      </c>
      <c r="E18" s="1131"/>
      <c r="F18" s="1130" t="s">
        <v>20</v>
      </c>
      <c r="G18" s="1093"/>
      <c r="H18" s="1116" t="s">
        <v>8</v>
      </c>
      <c r="I18" s="1116"/>
      <c r="J18" s="1116"/>
      <c r="K18" s="1116"/>
      <c r="L18" s="1116" t="s">
        <v>34</v>
      </c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 t="s">
        <v>35</v>
      </c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091" t="s">
        <v>37</v>
      </c>
      <c r="AJ18" s="1092"/>
      <c r="AK18" s="1092"/>
      <c r="AL18" s="1092"/>
      <c r="AM18" s="1092"/>
      <c r="AN18" s="1092"/>
      <c r="AO18" s="1092"/>
      <c r="AP18" s="1092"/>
      <c r="AQ18" s="1092"/>
      <c r="AR18" s="1093"/>
      <c r="AS18" s="1116" t="s">
        <v>48</v>
      </c>
      <c r="AT18" s="1116"/>
      <c r="AU18" s="1116"/>
      <c r="AV18" s="1088" t="s">
        <v>53</v>
      </c>
      <c r="AW18" s="1089"/>
      <c r="AX18" s="1089"/>
      <c r="AY18" s="1089"/>
      <c r="AZ18" s="1089"/>
      <c r="BA18" s="1089"/>
      <c r="BB18" s="1089"/>
      <c r="BC18" s="1089"/>
      <c r="BD18" s="1089"/>
      <c r="BE18" s="1089"/>
      <c r="BF18" s="1089"/>
      <c r="BG18" s="1089"/>
      <c r="BH18" s="1089"/>
      <c r="BI18" s="1089"/>
      <c r="BJ18" s="1089"/>
      <c r="BK18" s="1089"/>
      <c r="BL18" s="1089"/>
      <c r="BM18" s="1089"/>
      <c r="BN18" s="1089"/>
      <c r="BO18" s="1089"/>
      <c r="BP18" s="1089"/>
      <c r="BQ18" s="1089"/>
      <c r="BR18" s="1089"/>
      <c r="BS18" s="1090"/>
      <c r="BT18" s="1116" t="s">
        <v>36</v>
      </c>
      <c r="BU18" s="1116"/>
      <c r="BV18" s="1116"/>
      <c r="BW18" s="73"/>
      <c r="BX18" s="70"/>
    </row>
    <row r="19" spans="1:76" s="25" customFormat="1" ht="12.25" customHeight="1">
      <c r="A19" s="37"/>
      <c r="B19" s="71"/>
      <c r="C19" s="1116"/>
      <c r="D19" s="1132"/>
      <c r="E19" s="1133"/>
      <c r="F19" s="1134"/>
      <c r="G19" s="1135"/>
      <c r="H19" s="80" t="s">
        <v>9</v>
      </c>
      <c r="I19" s="80" t="s">
        <v>10</v>
      </c>
      <c r="J19" s="80" t="s">
        <v>11</v>
      </c>
      <c r="K19" s="80" t="s">
        <v>12</v>
      </c>
      <c r="L19" s="1116"/>
      <c r="M19" s="1116"/>
      <c r="N19" s="1116"/>
      <c r="O19" s="1116"/>
      <c r="P19" s="1116"/>
      <c r="Q19" s="1116"/>
      <c r="R19" s="1116"/>
      <c r="S19" s="1116"/>
      <c r="T19" s="1116"/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34"/>
      <c r="AJ19" s="1136"/>
      <c r="AK19" s="1136"/>
      <c r="AL19" s="1136"/>
      <c r="AM19" s="1136"/>
      <c r="AN19" s="1136"/>
      <c r="AO19" s="1136"/>
      <c r="AP19" s="1136"/>
      <c r="AQ19" s="1136"/>
      <c r="AR19" s="1135"/>
      <c r="AS19" s="1116"/>
      <c r="AT19" s="1116"/>
      <c r="AU19" s="1116"/>
      <c r="AV19" s="1117" t="s">
        <v>49</v>
      </c>
      <c r="AW19" s="1118"/>
      <c r="AX19" s="1118"/>
      <c r="AY19" s="1119"/>
      <c r="AZ19" s="1117" t="s">
        <v>270</v>
      </c>
      <c r="BA19" s="1118"/>
      <c r="BB19" s="1118"/>
      <c r="BC19" s="1119"/>
      <c r="BD19" s="1117" t="s">
        <v>272</v>
      </c>
      <c r="BE19" s="1118"/>
      <c r="BF19" s="1118"/>
      <c r="BG19" s="1119"/>
      <c r="BH19" s="1117" t="s">
        <v>50</v>
      </c>
      <c r="BI19" s="1118"/>
      <c r="BJ19" s="1118"/>
      <c r="BK19" s="1119"/>
      <c r="BL19" s="1117" t="s">
        <v>52</v>
      </c>
      <c r="BM19" s="1118"/>
      <c r="BN19" s="1118"/>
      <c r="BO19" s="1119"/>
      <c r="BP19" s="1117" t="s">
        <v>51</v>
      </c>
      <c r="BQ19" s="1118"/>
      <c r="BR19" s="1118"/>
      <c r="BS19" s="1119"/>
      <c r="BT19" s="1116"/>
      <c r="BU19" s="1116"/>
      <c r="BV19" s="1116"/>
      <c r="BW19" s="73"/>
      <c r="BX19" s="81"/>
    </row>
    <row r="20" spans="1:76" s="25" customFormat="1" ht="12" customHeight="1">
      <c r="A20" s="37"/>
      <c r="B20" s="71"/>
      <c r="C20" s="82">
        <v>1</v>
      </c>
      <c r="D20" s="1091">
        <v>1</v>
      </c>
      <c r="E20" s="1093"/>
      <c r="F20" s="1091"/>
      <c r="G20" s="1093"/>
      <c r="H20" s="82"/>
      <c r="I20" s="82"/>
      <c r="J20" s="83"/>
      <c r="K20" s="83"/>
      <c r="L20" s="84" t="s">
        <v>21</v>
      </c>
      <c r="M20" s="84"/>
      <c r="N20" s="84"/>
      <c r="O20" s="84"/>
      <c r="P20" s="84"/>
      <c r="Q20" s="84"/>
      <c r="R20" s="84"/>
      <c r="S20" s="84"/>
      <c r="T20" s="84"/>
      <c r="U20" s="84"/>
      <c r="V20" s="85"/>
      <c r="W20" s="84" t="s">
        <v>22</v>
      </c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5"/>
      <c r="AI20" s="86" t="s">
        <v>22</v>
      </c>
      <c r="AJ20" s="87"/>
      <c r="AK20" s="87"/>
      <c r="AL20" s="87"/>
      <c r="AM20" s="87"/>
      <c r="AN20" s="87"/>
      <c r="AO20" s="87"/>
      <c r="AP20" s="87"/>
      <c r="AQ20" s="87"/>
      <c r="AR20" s="88"/>
      <c r="AS20" s="1100" t="s">
        <v>18</v>
      </c>
      <c r="AT20" s="1100"/>
      <c r="AU20" s="1100"/>
      <c r="AV20" s="1088">
        <f t="shared" ref="AV20:AV28" si="0">LEN(L20)+LEN(M20)+LEN(N20)+LEN(O20)+LEN(P20)+LEN(Q20)</f>
        <v>3</v>
      </c>
      <c r="AW20" s="1089"/>
      <c r="AX20" s="1089"/>
      <c r="AY20" s="1090"/>
      <c r="AZ20" s="1091">
        <v>17</v>
      </c>
      <c r="BA20" s="1092"/>
      <c r="BB20" s="1092"/>
      <c r="BC20" s="1093"/>
      <c r="BD20" s="1088">
        <f t="shared" ref="BD20:BD29" si="1">IF(AS20="String", AZ20, IF(AS20="Number",ROUNDUP(AZ20/2,0),0))</f>
        <v>17</v>
      </c>
      <c r="BE20" s="1089"/>
      <c r="BF20" s="1089"/>
      <c r="BG20" s="1090"/>
      <c r="BH20" s="1091">
        <f t="shared" ref="BH20:BH29" si="2">IF(AS20="Number",1,IF(AS20="List",3,IF(AS20="Map", 3, IF(AS20="Boolean",1,0))))</f>
        <v>0</v>
      </c>
      <c r="BI20" s="1092"/>
      <c r="BJ20" s="1092"/>
      <c r="BK20" s="1093"/>
      <c r="BL20" s="1091"/>
      <c r="BM20" s="1092"/>
      <c r="BN20" s="1092"/>
      <c r="BO20" s="1093"/>
      <c r="BP20" s="1088">
        <f t="shared" ref="BP20:BP29" si="3">AV20+BD20+BH20</f>
        <v>20</v>
      </c>
      <c r="BQ20" s="1089"/>
      <c r="BR20" s="1089"/>
      <c r="BS20" s="1090"/>
      <c r="BT20" s="1113"/>
      <c r="BU20" s="1114"/>
      <c r="BV20" s="1115"/>
      <c r="BW20" s="73"/>
      <c r="BX20" s="70"/>
    </row>
    <row r="21" spans="1:76" s="25" customFormat="1" ht="24.75" customHeight="1">
      <c r="A21" s="37"/>
      <c r="B21" s="71"/>
      <c r="C21" s="89">
        <v>2</v>
      </c>
      <c r="D21" s="1088"/>
      <c r="E21" s="1090"/>
      <c r="F21" s="1088">
        <v>1</v>
      </c>
      <c r="G21" s="1090"/>
      <c r="H21" s="89"/>
      <c r="I21" s="89"/>
      <c r="J21" s="90"/>
      <c r="K21" s="90"/>
      <c r="L21" s="91" t="s">
        <v>106</v>
      </c>
      <c r="M21" s="91"/>
      <c r="N21" s="91"/>
      <c r="O21" s="91"/>
      <c r="P21" s="91"/>
      <c r="Q21" s="91"/>
      <c r="R21" s="91"/>
      <c r="S21" s="91"/>
      <c r="T21" s="91"/>
      <c r="U21" s="91"/>
      <c r="V21" s="92"/>
      <c r="W21" s="91" t="s">
        <v>24</v>
      </c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2"/>
      <c r="AI21" s="1097" t="s">
        <v>291</v>
      </c>
      <c r="AJ21" s="1098"/>
      <c r="AK21" s="1098"/>
      <c r="AL21" s="1098"/>
      <c r="AM21" s="1098"/>
      <c r="AN21" s="1098"/>
      <c r="AO21" s="1098"/>
      <c r="AP21" s="1098"/>
      <c r="AQ21" s="1098"/>
      <c r="AR21" s="1099"/>
      <c r="AS21" s="1100" t="s">
        <v>18</v>
      </c>
      <c r="AT21" s="1100"/>
      <c r="AU21" s="1100"/>
      <c r="AV21" s="1088">
        <f t="shared" si="0"/>
        <v>9</v>
      </c>
      <c r="AW21" s="1089"/>
      <c r="AX21" s="1089"/>
      <c r="AY21" s="1090"/>
      <c r="AZ21" s="1091">
        <v>14</v>
      </c>
      <c r="BA21" s="1092"/>
      <c r="BB21" s="1092"/>
      <c r="BC21" s="1093"/>
      <c r="BD21" s="1088">
        <f t="shared" si="1"/>
        <v>14</v>
      </c>
      <c r="BE21" s="1089"/>
      <c r="BF21" s="1089"/>
      <c r="BG21" s="1090"/>
      <c r="BH21" s="1091">
        <f t="shared" si="2"/>
        <v>0</v>
      </c>
      <c r="BI21" s="1092"/>
      <c r="BJ21" s="1092"/>
      <c r="BK21" s="1093"/>
      <c r="BL21" s="1091"/>
      <c r="BM21" s="1092"/>
      <c r="BN21" s="1092"/>
      <c r="BO21" s="1093"/>
      <c r="BP21" s="1088">
        <f t="shared" si="3"/>
        <v>23</v>
      </c>
      <c r="BQ21" s="1089"/>
      <c r="BR21" s="1089"/>
      <c r="BS21" s="1090"/>
      <c r="BT21" s="1101"/>
      <c r="BU21" s="1102"/>
      <c r="BV21" s="1103"/>
      <c r="BW21" s="73"/>
      <c r="BX21" s="70"/>
    </row>
    <row r="22" spans="1:76" s="25" customFormat="1" ht="12" customHeight="1">
      <c r="A22" s="37"/>
      <c r="B22" s="71"/>
      <c r="C22" s="82">
        <v>3</v>
      </c>
      <c r="D22" s="1088"/>
      <c r="E22" s="1090"/>
      <c r="F22" s="1088"/>
      <c r="G22" s="1090"/>
      <c r="H22" s="89"/>
      <c r="I22" s="89"/>
      <c r="J22" s="90"/>
      <c r="K22" s="90"/>
      <c r="L22" s="91" t="s">
        <v>25</v>
      </c>
      <c r="M22" s="91"/>
      <c r="N22" s="91"/>
      <c r="O22" s="91"/>
      <c r="P22" s="91"/>
      <c r="Q22" s="91"/>
      <c r="R22" s="91"/>
      <c r="S22" s="91"/>
      <c r="T22" s="91"/>
      <c r="U22" s="91"/>
      <c r="V22" s="92"/>
      <c r="W22" s="91" t="s">
        <v>26</v>
      </c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2"/>
      <c r="AI22" s="1107"/>
      <c r="AJ22" s="1108"/>
      <c r="AK22" s="1108"/>
      <c r="AL22" s="1108"/>
      <c r="AM22" s="1108"/>
      <c r="AN22" s="1108"/>
      <c r="AO22" s="1108"/>
      <c r="AP22" s="1108"/>
      <c r="AQ22" s="1108"/>
      <c r="AR22" s="1109"/>
      <c r="AS22" s="1112" t="s">
        <v>27</v>
      </c>
      <c r="AT22" s="1112"/>
      <c r="AU22" s="1112"/>
      <c r="AV22" s="1088">
        <f t="shared" si="0"/>
        <v>3</v>
      </c>
      <c r="AW22" s="1089"/>
      <c r="AX22" s="1089"/>
      <c r="AY22" s="1090"/>
      <c r="AZ22" s="1091">
        <v>0</v>
      </c>
      <c r="BA22" s="1092"/>
      <c r="BB22" s="1092"/>
      <c r="BC22" s="1093"/>
      <c r="BD22" s="1088">
        <f t="shared" si="1"/>
        <v>0</v>
      </c>
      <c r="BE22" s="1089"/>
      <c r="BF22" s="1089"/>
      <c r="BG22" s="1090"/>
      <c r="BH22" s="1091">
        <f t="shared" si="2"/>
        <v>3</v>
      </c>
      <c r="BI22" s="1092"/>
      <c r="BJ22" s="1092"/>
      <c r="BK22" s="1093"/>
      <c r="BL22" s="1091"/>
      <c r="BM22" s="1092"/>
      <c r="BN22" s="1092"/>
      <c r="BO22" s="1093"/>
      <c r="BP22" s="1088">
        <f t="shared" si="3"/>
        <v>6</v>
      </c>
      <c r="BQ22" s="1089"/>
      <c r="BR22" s="1089"/>
      <c r="BS22" s="1090"/>
      <c r="BT22" s="1101"/>
      <c r="BU22" s="1102"/>
      <c r="BV22" s="1103"/>
      <c r="BW22" s="73"/>
      <c r="BX22" s="70"/>
    </row>
    <row r="23" spans="1:76" s="25" customFormat="1" ht="67.5" customHeight="1">
      <c r="A23" s="37"/>
      <c r="B23" s="71"/>
      <c r="C23" s="89">
        <v>4</v>
      </c>
      <c r="D23" s="1088"/>
      <c r="E23" s="1090"/>
      <c r="F23" s="1088"/>
      <c r="G23" s="1090"/>
      <c r="H23" s="89"/>
      <c r="I23" s="89"/>
      <c r="J23" s="90"/>
      <c r="K23" s="90"/>
      <c r="L23" s="91"/>
      <c r="M23" s="91" t="s">
        <v>112</v>
      </c>
      <c r="N23" s="91"/>
      <c r="O23" s="91"/>
      <c r="P23" s="91"/>
      <c r="Q23" s="91"/>
      <c r="R23" s="91"/>
      <c r="S23" s="91"/>
      <c r="T23" s="91"/>
      <c r="U23" s="91"/>
      <c r="V23" s="92"/>
      <c r="W23" s="91" t="s">
        <v>127</v>
      </c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2"/>
      <c r="AI23" s="1107" t="s">
        <v>108</v>
      </c>
      <c r="AJ23" s="1108"/>
      <c r="AK23" s="1108"/>
      <c r="AL23" s="1108"/>
      <c r="AM23" s="1108"/>
      <c r="AN23" s="1108"/>
      <c r="AO23" s="1108"/>
      <c r="AP23" s="1108"/>
      <c r="AQ23" s="1108"/>
      <c r="AR23" s="1109"/>
      <c r="AS23" s="1100" t="s">
        <v>42</v>
      </c>
      <c r="AT23" s="1100"/>
      <c r="AU23" s="1100"/>
      <c r="AV23" s="1088">
        <f t="shared" si="0"/>
        <v>15</v>
      </c>
      <c r="AW23" s="1089"/>
      <c r="AX23" s="1089"/>
      <c r="AY23" s="1090"/>
      <c r="AZ23" s="1110">
        <v>1</v>
      </c>
      <c r="BA23" s="1111"/>
      <c r="BB23" s="1105"/>
      <c r="BC23" s="1106"/>
      <c r="BD23" s="1088">
        <f t="shared" si="1"/>
        <v>1</v>
      </c>
      <c r="BE23" s="1089"/>
      <c r="BF23" s="1089"/>
      <c r="BG23" s="1090"/>
      <c r="BH23" s="1091">
        <f t="shared" si="2"/>
        <v>1</v>
      </c>
      <c r="BI23" s="1092"/>
      <c r="BJ23" s="1092"/>
      <c r="BK23" s="1093"/>
      <c r="BL23" s="1091"/>
      <c r="BM23" s="1092"/>
      <c r="BN23" s="1092"/>
      <c r="BO23" s="1093"/>
      <c r="BP23" s="1088">
        <f t="shared" si="3"/>
        <v>17</v>
      </c>
      <c r="BQ23" s="1089"/>
      <c r="BR23" s="1089"/>
      <c r="BS23" s="1090"/>
      <c r="BT23" s="1101"/>
      <c r="BU23" s="1102"/>
      <c r="BV23" s="1103"/>
      <c r="BW23" s="73"/>
      <c r="BX23" s="70"/>
    </row>
    <row r="24" spans="1:76" s="25" customFormat="1" ht="27.75" customHeight="1">
      <c r="A24" s="37"/>
      <c r="B24" s="71"/>
      <c r="C24" s="82">
        <v>5</v>
      </c>
      <c r="D24" s="1088"/>
      <c r="E24" s="1090"/>
      <c r="F24" s="1088"/>
      <c r="G24" s="1090"/>
      <c r="H24" s="89"/>
      <c r="I24" s="89"/>
      <c r="J24" s="90"/>
      <c r="K24" s="90"/>
      <c r="L24" s="91"/>
      <c r="M24" s="91" t="s">
        <v>106</v>
      </c>
      <c r="N24" s="91"/>
      <c r="O24" s="91"/>
      <c r="P24" s="91"/>
      <c r="Q24" s="91"/>
      <c r="R24" s="91"/>
      <c r="S24" s="91"/>
      <c r="T24" s="91"/>
      <c r="U24" s="91"/>
      <c r="V24" s="92"/>
      <c r="W24" s="91" t="s">
        <v>23</v>
      </c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2"/>
      <c r="AI24" s="1097" t="s">
        <v>291</v>
      </c>
      <c r="AJ24" s="1098"/>
      <c r="AK24" s="1098"/>
      <c r="AL24" s="1098"/>
      <c r="AM24" s="1098"/>
      <c r="AN24" s="1098"/>
      <c r="AO24" s="1098"/>
      <c r="AP24" s="1098"/>
      <c r="AQ24" s="1098"/>
      <c r="AR24" s="1099"/>
      <c r="AS24" s="1100" t="s">
        <v>18</v>
      </c>
      <c r="AT24" s="1100"/>
      <c r="AU24" s="1100"/>
      <c r="AV24" s="1088">
        <f t="shared" si="0"/>
        <v>9</v>
      </c>
      <c r="AW24" s="1089"/>
      <c r="AX24" s="1089"/>
      <c r="AY24" s="1090"/>
      <c r="AZ24" s="1104">
        <v>14</v>
      </c>
      <c r="BA24" s="1105"/>
      <c r="BB24" s="1105"/>
      <c r="BC24" s="1106"/>
      <c r="BD24" s="1088">
        <f t="shared" si="1"/>
        <v>14</v>
      </c>
      <c r="BE24" s="1089"/>
      <c r="BF24" s="1089"/>
      <c r="BG24" s="1090"/>
      <c r="BH24" s="1091">
        <f t="shared" si="2"/>
        <v>0</v>
      </c>
      <c r="BI24" s="1092"/>
      <c r="BJ24" s="1092"/>
      <c r="BK24" s="1093"/>
      <c r="BL24" s="1091"/>
      <c r="BM24" s="1092"/>
      <c r="BN24" s="1092"/>
      <c r="BO24" s="1093"/>
      <c r="BP24" s="1088">
        <f t="shared" si="3"/>
        <v>23</v>
      </c>
      <c r="BQ24" s="1089"/>
      <c r="BR24" s="1089"/>
      <c r="BS24" s="1090"/>
      <c r="BT24" s="1101"/>
      <c r="BU24" s="1102"/>
      <c r="BV24" s="1103"/>
      <c r="BW24" s="73"/>
      <c r="BX24" s="70"/>
    </row>
    <row r="25" spans="1:76" s="25" customFormat="1" ht="22.5" customHeight="1">
      <c r="A25" s="37"/>
      <c r="B25" s="71"/>
      <c r="C25" s="89">
        <v>6</v>
      </c>
      <c r="D25" s="1088"/>
      <c r="E25" s="1090"/>
      <c r="F25" s="1088"/>
      <c r="G25" s="1090"/>
      <c r="H25" s="89"/>
      <c r="I25" s="89"/>
      <c r="J25" s="90"/>
      <c r="K25" s="90"/>
      <c r="L25" s="91"/>
      <c r="M25" s="91" t="s">
        <v>233</v>
      </c>
      <c r="N25" s="91"/>
      <c r="O25" s="91"/>
      <c r="P25" s="91"/>
      <c r="Q25" s="91"/>
      <c r="R25" s="91"/>
      <c r="S25" s="91"/>
      <c r="T25" s="91"/>
      <c r="U25" s="91"/>
      <c r="V25" s="92"/>
      <c r="W25" s="91" t="s">
        <v>101</v>
      </c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2"/>
      <c r="AI25" s="1097" t="s">
        <v>381</v>
      </c>
      <c r="AJ25" s="1098"/>
      <c r="AK25" s="1098"/>
      <c r="AL25" s="1098"/>
      <c r="AM25" s="1098"/>
      <c r="AN25" s="1098"/>
      <c r="AO25" s="1098"/>
      <c r="AP25" s="1098"/>
      <c r="AQ25" s="1098"/>
      <c r="AR25" s="1099"/>
      <c r="AS25" s="1100" t="s">
        <v>42</v>
      </c>
      <c r="AT25" s="1100"/>
      <c r="AU25" s="1100"/>
      <c r="AV25" s="1088">
        <f t="shared" si="0"/>
        <v>9</v>
      </c>
      <c r="AW25" s="1089"/>
      <c r="AX25" s="1089"/>
      <c r="AY25" s="1090"/>
      <c r="AZ25" s="1104">
        <v>10</v>
      </c>
      <c r="BA25" s="1105"/>
      <c r="BB25" s="1105"/>
      <c r="BC25" s="1106"/>
      <c r="BD25" s="1088">
        <f t="shared" si="1"/>
        <v>5</v>
      </c>
      <c r="BE25" s="1089"/>
      <c r="BF25" s="1089"/>
      <c r="BG25" s="1090"/>
      <c r="BH25" s="1091">
        <f t="shared" si="2"/>
        <v>1</v>
      </c>
      <c r="BI25" s="1092"/>
      <c r="BJ25" s="1092"/>
      <c r="BK25" s="1093"/>
      <c r="BL25" s="1091"/>
      <c r="BM25" s="1092"/>
      <c r="BN25" s="1092"/>
      <c r="BO25" s="1093"/>
      <c r="BP25" s="1088">
        <f t="shared" si="3"/>
        <v>15</v>
      </c>
      <c r="BQ25" s="1089"/>
      <c r="BR25" s="1089"/>
      <c r="BS25" s="1090"/>
      <c r="BT25" s="1101"/>
      <c r="BU25" s="1102"/>
      <c r="BV25" s="1103"/>
      <c r="BW25" s="73"/>
      <c r="BX25" s="70"/>
    </row>
    <row r="26" spans="1:76" s="25" customFormat="1" ht="22.5" customHeight="1">
      <c r="A26" s="37"/>
      <c r="B26" s="71"/>
      <c r="C26" s="82">
        <v>7</v>
      </c>
      <c r="D26" s="1088"/>
      <c r="E26" s="1090"/>
      <c r="F26" s="1088"/>
      <c r="G26" s="1090"/>
      <c r="H26" s="89"/>
      <c r="I26" s="89"/>
      <c r="J26" s="90"/>
      <c r="K26" s="90"/>
      <c r="L26" s="91"/>
      <c r="M26" s="91" t="s">
        <v>235</v>
      </c>
      <c r="N26" s="91"/>
      <c r="O26" s="91"/>
      <c r="P26" s="91"/>
      <c r="Q26" s="91"/>
      <c r="R26" s="91"/>
      <c r="S26" s="91"/>
      <c r="T26" s="91"/>
      <c r="U26" s="91"/>
      <c r="V26" s="92"/>
      <c r="W26" s="91" t="s">
        <v>102</v>
      </c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2"/>
      <c r="AI26" s="1097" t="s">
        <v>221</v>
      </c>
      <c r="AJ26" s="1098"/>
      <c r="AK26" s="1098"/>
      <c r="AL26" s="1098"/>
      <c r="AM26" s="1098"/>
      <c r="AN26" s="1098"/>
      <c r="AO26" s="1098"/>
      <c r="AP26" s="1098"/>
      <c r="AQ26" s="1098"/>
      <c r="AR26" s="1099"/>
      <c r="AS26" s="1100" t="s">
        <v>42</v>
      </c>
      <c r="AT26" s="1100"/>
      <c r="AU26" s="1100"/>
      <c r="AV26" s="1088">
        <f t="shared" si="0"/>
        <v>13</v>
      </c>
      <c r="AW26" s="1089"/>
      <c r="AX26" s="1089"/>
      <c r="AY26" s="1090"/>
      <c r="AZ26" s="1104">
        <v>1</v>
      </c>
      <c r="BA26" s="1105"/>
      <c r="BB26" s="1105"/>
      <c r="BC26" s="1106"/>
      <c r="BD26" s="1088">
        <f t="shared" si="1"/>
        <v>1</v>
      </c>
      <c r="BE26" s="1089"/>
      <c r="BF26" s="1089"/>
      <c r="BG26" s="1090"/>
      <c r="BH26" s="1091">
        <f t="shared" si="2"/>
        <v>1</v>
      </c>
      <c r="BI26" s="1092"/>
      <c r="BJ26" s="1092"/>
      <c r="BK26" s="1093"/>
      <c r="BL26" s="1091"/>
      <c r="BM26" s="1092"/>
      <c r="BN26" s="1092"/>
      <c r="BO26" s="1093"/>
      <c r="BP26" s="1088">
        <f t="shared" si="3"/>
        <v>15</v>
      </c>
      <c r="BQ26" s="1089"/>
      <c r="BR26" s="1089"/>
      <c r="BS26" s="1090"/>
      <c r="BT26" s="1101"/>
      <c r="BU26" s="1102"/>
      <c r="BV26" s="1103"/>
      <c r="BW26" s="73"/>
      <c r="BX26" s="70"/>
    </row>
    <row r="27" spans="1:76" s="25" customFormat="1" ht="22.5" customHeight="1">
      <c r="A27" s="37"/>
      <c r="B27" s="71"/>
      <c r="C27" s="89">
        <v>8</v>
      </c>
      <c r="D27" s="1088"/>
      <c r="E27" s="1090"/>
      <c r="F27" s="1088"/>
      <c r="G27" s="1090"/>
      <c r="H27" s="89"/>
      <c r="I27" s="89"/>
      <c r="J27" s="90"/>
      <c r="K27" s="90"/>
      <c r="L27" s="91"/>
      <c r="M27" s="91" t="s">
        <v>237</v>
      </c>
      <c r="N27" s="91"/>
      <c r="O27" s="91"/>
      <c r="P27" s="91"/>
      <c r="Q27" s="91"/>
      <c r="R27" s="91"/>
      <c r="S27" s="91"/>
      <c r="T27" s="91"/>
      <c r="U27" s="91"/>
      <c r="V27" s="92"/>
      <c r="W27" s="91" t="s">
        <v>103</v>
      </c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2"/>
      <c r="AI27" s="1097" t="s">
        <v>382</v>
      </c>
      <c r="AJ27" s="1098"/>
      <c r="AK27" s="1098"/>
      <c r="AL27" s="1098"/>
      <c r="AM27" s="1098"/>
      <c r="AN27" s="1098"/>
      <c r="AO27" s="1098"/>
      <c r="AP27" s="1098"/>
      <c r="AQ27" s="1098"/>
      <c r="AR27" s="1099"/>
      <c r="AS27" s="1100" t="s">
        <v>42</v>
      </c>
      <c r="AT27" s="1100"/>
      <c r="AU27" s="1100"/>
      <c r="AV27" s="1088">
        <f t="shared" si="0"/>
        <v>9</v>
      </c>
      <c r="AW27" s="1089"/>
      <c r="AX27" s="1089"/>
      <c r="AY27" s="1090"/>
      <c r="AZ27" s="1104">
        <v>10</v>
      </c>
      <c r="BA27" s="1105"/>
      <c r="BB27" s="1105"/>
      <c r="BC27" s="1106"/>
      <c r="BD27" s="1088">
        <f t="shared" si="1"/>
        <v>5</v>
      </c>
      <c r="BE27" s="1089"/>
      <c r="BF27" s="1089"/>
      <c r="BG27" s="1090"/>
      <c r="BH27" s="1091">
        <f t="shared" si="2"/>
        <v>1</v>
      </c>
      <c r="BI27" s="1092"/>
      <c r="BJ27" s="1092"/>
      <c r="BK27" s="1093"/>
      <c r="BL27" s="1091"/>
      <c r="BM27" s="1092"/>
      <c r="BN27" s="1092"/>
      <c r="BO27" s="1093"/>
      <c r="BP27" s="1088">
        <f t="shared" si="3"/>
        <v>15</v>
      </c>
      <c r="BQ27" s="1089"/>
      <c r="BR27" s="1089"/>
      <c r="BS27" s="1090"/>
      <c r="BT27" s="1101"/>
      <c r="BU27" s="1102"/>
      <c r="BV27" s="1103"/>
      <c r="BW27" s="73"/>
      <c r="BX27" s="70"/>
    </row>
    <row r="28" spans="1:76" s="25" customFormat="1" ht="22.5" customHeight="1">
      <c r="A28" s="37"/>
      <c r="B28" s="71"/>
      <c r="C28" s="82">
        <v>9</v>
      </c>
      <c r="D28" s="1088"/>
      <c r="E28" s="1090"/>
      <c r="F28" s="1088"/>
      <c r="G28" s="1090"/>
      <c r="H28" s="89"/>
      <c r="I28" s="89"/>
      <c r="J28" s="90"/>
      <c r="K28" s="90"/>
      <c r="L28" s="91"/>
      <c r="M28" s="91" t="s">
        <v>239</v>
      </c>
      <c r="N28" s="91"/>
      <c r="O28" s="91"/>
      <c r="P28" s="91"/>
      <c r="Q28" s="91"/>
      <c r="R28" s="91"/>
      <c r="S28" s="91"/>
      <c r="T28" s="91"/>
      <c r="U28" s="91"/>
      <c r="V28" s="92"/>
      <c r="W28" s="91" t="s">
        <v>128</v>
      </c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2"/>
      <c r="AI28" s="1097" t="s">
        <v>109</v>
      </c>
      <c r="AJ28" s="1098"/>
      <c r="AK28" s="1098"/>
      <c r="AL28" s="1098"/>
      <c r="AM28" s="1098"/>
      <c r="AN28" s="1098"/>
      <c r="AO28" s="1098"/>
      <c r="AP28" s="1098"/>
      <c r="AQ28" s="1098"/>
      <c r="AR28" s="1099"/>
      <c r="AS28" s="1100" t="s">
        <v>42</v>
      </c>
      <c r="AT28" s="1100"/>
      <c r="AU28" s="1100"/>
      <c r="AV28" s="1088">
        <f t="shared" si="0"/>
        <v>13</v>
      </c>
      <c r="AW28" s="1089"/>
      <c r="AX28" s="1089"/>
      <c r="AY28" s="1090"/>
      <c r="AZ28" s="1088">
        <v>1</v>
      </c>
      <c r="BA28" s="1089"/>
      <c r="BB28" s="1089"/>
      <c r="BC28" s="1090"/>
      <c r="BD28" s="1088">
        <f t="shared" si="1"/>
        <v>1</v>
      </c>
      <c r="BE28" s="1089"/>
      <c r="BF28" s="1089"/>
      <c r="BG28" s="1090"/>
      <c r="BH28" s="1091">
        <f t="shared" si="2"/>
        <v>1</v>
      </c>
      <c r="BI28" s="1092"/>
      <c r="BJ28" s="1092"/>
      <c r="BK28" s="1093"/>
      <c r="BL28" s="1091"/>
      <c r="BM28" s="1092"/>
      <c r="BN28" s="1092"/>
      <c r="BO28" s="1093"/>
      <c r="BP28" s="1088">
        <f t="shared" si="3"/>
        <v>15</v>
      </c>
      <c r="BQ28" s="1089"/>
      <c r="BR28" s="1089"/>
      <c r="BS28" s="1090"/>
      <c r="BT28" s="1094"/>
      <c r="BU28" s="1095"/>
      <c r="BV28" s="1096"/>
      <c r="BW28" s="73"/>
      <c r="BX28" s="70"/>
    </row>
    <row r="29" spans="1:76" s="25" customFormat="1" ht="22.5" customHeight="1">
      <c r="A29" s="37"/>
      <c r="B29" s="71"/>
      <c r="C29" s="89">
        <v>10</v>
      </c>
      <c r="D29" s="1088"/>
      <c r="E29" s="1090"/>
      <c r="F29" s="1088"/>
      <c r="G29" s="1090"/>
      <c r="H29" s="89"/>
      <c r="I29" s="89"/>
      <c r="J29" s="90"/>
      <c r="K29" s="90"/>
      <c r="L29" s="91"/>
      <c r="M29" s="91" t="s">
        <v>107</v>
      </c>
      <c r="N29" s="91"/>
      <c r="O29" s="91"/>
      <c r="P29" s="91"/>
      <c r="Q29" s="91"/>
      <c r="R29" s="91"/>
      <c r="S29" s="91"/>
      <c r="T29" s="91"/>
      <c r="U29" s="91"/>
      <c r="V29" s="92"/>
      <c r="W29" s="91" t="s">
        <v>105</v>
      </c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2"/>
      <c r="AI29" s="1097" t="s">
        <v>110</v>
      </c>
      <c r="AJ29" s="1098"/>
      <c r="AK29" s="1098"/>
      <c r="AL29" s="1098"/>
      <c r="AM29" s="1098"/>
      <c r="AN29" s="1098"/>
      <c r="AO29" s="1098"/>
      <c r="AP29" s="1098"/>
      <c r="AQ29" s="1098"/>
      <c r="AR29" s="1099"/>
      <c r="AS29" s="1100" t="s">
        <v>42</v>
      </c>
      <c r="AT29" s="1100"/>
      <c r="AU29" s="1100"/>
      <c r="AV29" s="1088">
        <f>LEN(L29)+LEN(M29)+LEN(N29)+LEN(O29)+LEN(P29)+LEN(Q29)</f>
        <v>9</v>
      </c>
      <c r="AW29" s="1089"/>
      <c r="AX29" s="1089"/>
      <c r="AY29" s="1090"/>
      <c r="AZ29" s="1088">
        <v>3</v>
      </c>
      <c r="BA29" s="1089"/>
      <c r="BB29" s="1089"/>
      <c r="BC29" s="1090"/>
      <c r="BD29" s="1088">
        <f t="shared" si="1"/>
        <v>2</v>
      </c>
      <c r="BE29" s="1089"/>
      <c r="BF29" s="1089"/>
      <c r="BG29" s="1090"/>
      <c r="BH29" s="1091">
        <f t="shared" si="2"/>
        <v>1</v>
      </c>
      <c r="BI29" s="1092"/>
      <c r="BJ29" s="1092"/>
      <c r="BK29" s="1093"/>
      <c r="BL29" s="1091"/>
      <c r="BM29" s="1092"/>
      <c r="BN29" s="1092"/>
      <c r="BO29" s="1093"/>
      <c r="BP29" s="1088">
        <f t="shared" si="3"/>
        <v>12</v>
      </c>
      <c r="BQ29" s="1089"/>
      <c r="BR29" s="1089"/>
      <c r="BS29" s="1090"/>
      <c r="BT29" s="1094"/>
      <c r="BU29" s="1095"/>
      <c r="BV29" s="1096"/>
      <c r="BW29" s="73"/>
      <c r="BX29" s="70"/>
    </row>
    <row r="30" spans="1:76" s="25" customFormat="1">
      <c r="A30" s="37"/>
      <c r="B30" s="93"/>
      <c r="C30" s="94"/>
      <c r="D30" s="1075"/>
      <c r="E30" s="1077"/>
      <c r="F30" s="1075"/>
      <c r="G30" s="1077"/>
      <c r="H30" s="94"/>
      <c r="I30" s="94"/>
      <c r="J30" s="95"/>
      <c r="K30" s="95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7"/>
      <c r="AI30" s="1084"/>
      <c r="AJ30" s="1085"/>
      <c r="AK30" s="1085"/>
      <c r="AL30" s="1085"/>
      <c r="AM30" s="1085"/>
      <c r="AN30" s="1085"/>
      <c r="AO30" s="1085"/>
      <c r="AP30" s="1085"/>
      <c r="AQ30" s="1085"/>
      <c r="AR30" s="1086"/>
      <c r="AS30" s="1087"/>
      <c r="AT30" s="1087"/>
      <c r="AU30" s="1087"/>
      <c r="AV30" s="1075"/>
      <c r="AW30" s="1076"/>
      <c r="AX30" s="1076"/>
      <c r="AY30" s="1077"/>
      <c r="AZ30" s="1075"/>
      <c r="BA30" s="1076"/>
      <c r="BB30" s="1076"/>
      <c r="BC30" s="1077"/>
      <c r="BD30" s="1075"/>
      <c r="BE30" s="1076"/>
      <c r="BF30" s="1076"/>
      <c r="BG30" s="1077"/>
      <c r="BH30" s="1078"/>
      <c r="BI30" s="1079"/>
      <c r="BJ30" s="1079"/>
      <c r="BK30" s="1080"/>
      <c r="BL30" s="1078"/>
      <c r="BM30" s="1079"/>
      <c r="BN30" s="1079"/>
      <c r="BO30" s="1080"/>
      <c r="BP30" s="1075"/>
      <c r="BQ30" s="1076"/>
      <c r="BR30" s="1076"/>
      <c r="BS30" s="1077"/>
      <c r="BT30" s="1081"/>
      <c r="BU30" s="1082"/>
      <c r="BV30" s="1083"/>
      <c r="BW30" s="73"/>
      <c r="BX30" s="70"/>
    </row>
    <row r="31" spans="1:76" s="25" customFormat="1">
      <c r="A31" s="37"/>
      <c r="B31" s="93"/>
      <c r="C31" s="94"/>
      <c r="D31" s="1075"/>
      <c r="E31" s="1077"/>
      <c r="F31" s="1075"/>
      <c r="G31" s="1077"/>
      <c r="H31" s="94"/>
      <c r="I31" s="94"/>
      <c r="J31" s="95"/>
      <c r="K31" s="95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7"/>
      <c r="AI31" s="1084"/>
      <c r="AJ31" s="1085"/>
      <c r="AK31" s="1085"/>
      <c r="AL31" s="1085"/>
      <c r="AM31" s="1085"/>
      <c r="AN31" s="1085"/>
      <c r="AO31" s="1085"/>
      <c r="AP31" s="1085"/>
      <c r="AQ31" s="1085"/>
      <c r="AR31" s="1086"/>
      <c r="AS31" s="1087"/>
      <c r="AT31" s="1087"/>
      <c r="AU31" s="1087"/>
      <c r="AV31" s="1075"/>
      <c r="AW31" s="1076"/>
      <c r="AX31" s="1076"/>
      <c r="AY31" s="1077"/>
      <c r="AZ31" s="1075"/>
      <c r="BA31" s="1076"/>
      <c r="BB31" s="1076"/>
      <c r="BC31" s="1077"/>
      <c r="BD31" s="1075"/>
      <c r="BE31" s="1076"/>
      <c r="BF31" s="1076"/>
      <c r="BG31" s="1077"/>
      <c r="BH31" s="1078"/>
      <c r="BI31" s="1079"/>
      <c r="BJ31" s="1079"/>
      <c r="BK31" s="1080"/>
      <c r="BL31" s="1078"/>
      <c r="BM31" s="1079"/>
      <c r="BN31" s="1079"/>
      <c r="BO31" s="1080"/>
      <c r="BP31" s="1075"/>
      <c r="BQ31" s="1076"/>
      <c r="BR31" s="1076"/>
      <c r="BS31" s="1077"/>
      <c r="BT31" s="1081"/>
      <c r="BU31" s="1082"/>
      <c r="BV31" s="1083"/>
      <c r="BW31" s="73"/>
      <c r="BX31" s="70"/>
    </row>
    <row r="32" spans="1:76" s="25" customFormat="1">
      <c r="A32" s="37"/>
      <c r="B32" s="93"/>
      <c r="C32" s="94"/>
      <c r="D32" s="1075"/>
      <c r="E32" s="1077"/>
      <c r="F32" s="1075"/>
      <c r="G32" s="1077"/>
      <c r="H32" s="94"/>
      <c r="I32" s="94"/>
      <c r="J32" s="95"/>
      <c r="K32" s="95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7"/>
      <c r="AI32" s="1084"/>
      <c r="AJ32" s="1085"/>
      <c r="AK32" s="1085"/>
      <c r="AL32" s="1085"/>
      <c r="AM32" s="1085"/>
      <c r="AN32" s="1085"/>
      <c r="AO32" s="1085"/>
      <c r="AP32" s="1085"/>
      <c r="AQ32" s="1085"/>
      <c r="AR32" s="1086"/>
      <c r="AS32" s="1087"/>
      <c r="AT32" s="1087"/>
      <c r="AU32" s="1087"/>
      <c r="AV32" s="1075"/>
      <c r="AW32" s="1076"/>
      <c r="AX32" s="1076"/>
      <c r="AY32" s="1077"/>
      <c r="AZ32" s="1075"/>
      <c r="BA32" s="1076"/>
      <c r="BB32" s="1076"/>
      <c r="BC32" s="1077"/>
      <c r="BD32" s="1075"/>
      <c r="BE32" s="1076"/>
      <c r="BF32" s="1076"/>
      <c r="BG32" s="1077"/>
      <c r="BH32" s="1078"/>
      <c r="BI32" s="1079"/>
      <c r="BJ32" s="1079"/>
      <c r="BK32" s="1080"/>
      <c r="BL32" s="1078"/>
      <c r="BM32" s="1079"/>
      <c r="BN32" s="1079"/>
      <c r="BO32" s="1080"/>
      <c r="BP32" s="1075"/>
      <c r="BQ32" s="1076"/>
      <c r="BR32" s="1076"/>
      <c r="BS32" s="1077"/>
      <c r="BT32" s="1081"/>
      <c r="BU32" s="1082"/>
      <c r="BV32" s="1083"/>
      <c r="BW32" s="73"/>
      <c r="BX32" s="70"/>
    </row>
    <row r="33" spans="1:76" s="25" customFormat="1">
      <c r="A33" s="37"/>
      <c r="B33" s="93"/>
      <c r="C33" s="94"/>
      <c r="D33" s="1075"/>
      <c r="E33" s="1077"/>
      <c r="F33" s="1075"/>
      <c r="G33" s="1077"/>
      <c r="H33" s="94"/>
      <c r="I33" s="94"/>
      <c r="J33" s="95"/>
      <c r="K33" s="95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7"/>
      <c r="AI33" s="1084"/>
      <c r="AJ33" s="1085"/>
      <c r="AK33" s="1085"/>
      <c r="AL33" s="1085"/>
      <c r="AM33" s="1085"/>
      <c r="AN33" s="1085"/>
      <c r="AO33" s="1085"/>
      <c r="AP33" s="1085"/>
      <c r="AQ33" s="1085"/>
      <c r="AR33" s="1086"/>
      <c r="AS33" s="1087"/>
      <c r="AT33" s="1087"/>
      <c r="AU33" s="1087"/>
      <c r="AV33" s="1075"/>
      <c r="AW33" s="1076"/>
      <c r="AX33" s="1076"/>
      <c r="AY33" s="1077"/>
      <c r="AZ33" s="1075"/>
      <c r="BA33" s="1076"/>
      <c r="BB33" s="1076"/>
      <c r="BC33" s="1077"/>
      <c r="BD33" s="1075"/>
      <c r="BE33" s="1076"/>
      <c r="BF33" s="1076"/>
      <c r="BG33" s="1077"/>
      <c r="BH33" s="1078"/>
      <c r="BI33" s="1079"/>
      <c r="BJ33" s="1079"/>
      <c r="BK33" s="1080"/>
      <c r="BL33" s="1078"/>
      <c r="BM33" s="1079"/>
      <c r="BN33" s="1079"/>
      <c r="BO33" s="1080"/>
      <c r="BP33" s="1075"/>
      <c r="BQ33" s="1076"/>
      <c r="BR33" s="1076"/>
      <c r="BS33" s="1077"/>
      <c r="BT33" s="1081"/>
      <c r="BU33" s="1082"/>
      <c r="BV33" s="1083"/>
      <c r="BW33" s="73"/>
      <c r="BX33" s="70"/>
    </row>
    <row r="34" spans="1:76" s="25" customFormat="1">
      <c r="A34" s="37"/>
      <c r="B34" s="93"/>
      <c r="C34" s="94"/>
      <c r="D34" s="1075"/>
      <c r="E34" s="1077"/>
      <c r="F34" s="1075"/>
      <c r="G34" s="1077"/>
      <c r="H34" s="94"/>
      <c r="I34" s="94"/>
      <c r="J34" s="95"/>
      <c r="K34" s="95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7"/>
      <c r="AI34" s="1084"/>
      <c r="AJ34" s="1085"/>
      <c r="AK34" s="1085"/>
      <c r="AL34" s="1085"/>
      <c r="AM34" s="1085"/>
      <c r="AN34" s="1085"/>
      <c r="AO34" s="1085"/>
      <c r="AP34" s="1085"/>
      <c r="AQ34" s="1085"/>
      <c r="AR34" s="1086"/>
      <c r="AS34" s="1087"/>
      <c r="AT34" s="1087"/>
      <c r="AU34" s="1087"/>
      <c r="AV34" s="1075"/>
      <c r="AW34" s="1076"/>
      <c r="AX34" s="1076"/>
      <c r="AY34" s="1077"/>
      <c r="AZ34" s="1075"/>
      <c r="BA34" s="1076"/>
      <c r="BB34" s="1076"/>
      <c r="BC34" s="1077"/>
      <c r="BD34" s="1075"/>
      <c r="BE34" s="1076"/>
      <c r="BF34" s="1076"/>
      <c r="BG34" s="1077"/>
      <c r="BH34" s="1078"/>
      <c r="BI34" s="1079"/>
      <c r="BJ34" s="1079"/>
      <c r="BK34" s="1080"/>
      <c r="BL34" s="1078"/>
      <c r="BM34" s="1079"/>
      <c r="BN34" s="1079"/>
      <c r="BO34" s="1080"/>
      <c r="BP34" s="1075"/>
      <c r="BQ34" s="1076"/>
      <c r="BR34" s="1076"/>
      <c r="BS34" s="1077"/>
      <c r="BT34" s="1081"/>
      <c r="BU34" s="1082"/>
      <c r="BV34" s="1083"/>
      <c r="BW34" s="73"/>
      <c r="BX34" s="70"/>
    </row>
    <row r="35" spans="1:76" s="25" customFormat="1">
      <c r="A35" s="37"/>
      <c r="B35" s="93"/>
      <c r="C35" s="94"/>
      <c r="D35" s="1075"/>
      <c r="E35" s="1077"/>
      <c r="F35" s="1075"/>
      <c r="G35" s="1077"/>
      <c r="H35" s="94"/>
      <c r="I35" s="94"/>
      <c r="J35" s="95"/>
      <c r="K35" s="95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7"/>
      <c r="AI35" s="1084"/>
      <c r="AJ35" s="1085"/>
      <c r="AK35" s="1085"/>
      <c r="AL35" s="1085"/>
      <c r="AM35" s="1085"/>
      <c r="AN35" s="1085"/>
      <c r="AO35" s="1085"/>
      <c r="AP35" s="1085"/>
      <c r="AQ35" s="1085"/>
      <c r="AR35" s="1086"/>
      <c r="AS35" s="1087"/>
      <c r="AT35" s="1087"/>
      <c r="AU35" s="1087"/>
      <c r="AV35" s="1075"/>
      <c r="AW35" s="1076"/>
      <c r="AX35" s="1076"/>
      <c r="AY35" s="1077"/>
      <c r="AZ35" s="1075"/>
      <c r="BA35" s="1076"/>
      <c r="BB35" s="1076"/>
      <c r="BC35" s="1077"/>
      <c r="BD35" s="1075"/>
      <c r="BE35" s="1076"/>
      <c r="BF35" s="1076"/>
      <c r="BG35" s="1077"/>
      <c r="BH35" s="1078"/>
      <c r="BI35" s="1079"/>
      <c r="BJ35" s="1079"/>
      <c r="BK35" s="1080"/>
      <c r="BL35" s="1078"/>
      <c r="BM35" s="1079"/>
      <c r="BN35" s="1079"/>
      <c r="BO35" s="1080"/>
      <c r="BP35" s="1075"/>
      <c r="BQ35" s="1076"/>
      <c r="BR35" s="1076"/>
      <c r="BS35" s="1077"/>
      <c r="BT35" s="1081"/>
      <c r="BU35" s="1082"/>
      <c r="BV35" s="1083"/>
      <c r="BW35" s="73"/>
      <c r="BX35" s="70"/>
    </row>
    <row r="36" spans="1:76" s="25" customFormat="1">
      <c r="A36" s="37"/>
      <c r="B36" s="93"/>
      <c r="C36" s="94"/>
      <c r="D36" s="1075"/>
      <c r="E36" s="1077"/>
      <c r="F36" s="1075"/>
      <c r="G36" s="1077"/>
      <c r="H36" s="94"/>
      <c r="I36" s="94"/>
      <c r="J36" s="95"/>
      <c r="K36" s="95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7"/>
      <c r="AI36" s="1084"/>
      <c r="AJ36" s="1085"/>
      <c r="AK36" s="1085"/>
      <c r="AL36" s="1085"/>
      <c r="AM36" s="1085"/>
      <c r="AN36" s="1085"/>
      <c r="AO36" s="1085"/>
      <c r="AP36" s="1085"/>
      <c r="AQ36" s="1085"/>
      <c r="AR36" s="1086"/>
      <c r="AS36" s="1087"/>
      <c r="AT36" s="1087"/>
      <c r="AU36" s="1087"/>
      <c r="AV36" s="1075"/>
      <c r="AW36" s="1076"/>
      <c r="AX36" s="1076"/>
      <c r="AY36" s="1077"/>
      <c r="AZ36" s="1075"/>
      <c r="BA36" s="1076"/>
      <c r="BB36" s="1076"/>
      <c r="BC36" s="1077"/>
      <c r="BD36" s="1075"/>
      <c r="BE36" s="1076"/>
      <c r="BF36" s="1076"/>
      <c r="BG36" s="1077"/>
      <c r="BH36" s="1078"/>
      <c r="BI36" s="1079"/>
      <c r="BJ36" s="1079"/>
      <c r="BK36" s="1080"/>
      <c r="BL36" s="1078"/>
      <c r="BM36" s="1079"/>
      <c r="BN36" s="1079"/>
      <c r="BO36" s="1080"/>
      <c r="BP36" s="1075"/>
      <c r="BQ36" s="1076"/>
      <c r="BR36" s="1076"/>
      <c r="BS36" s="1077"/>
      <c r="BT36" s="1081"/>
      <c r="BU36" s="1082"/>
      <c r="BV36" s="1083"/>
      <c r="BW36" s="73"/>
      <c r="BX36" s="70"/>
    </row>
    <row r="37" spans="1:76" s="25" customFormat="1">
      <c r="A37" s="37"/>
      <c r="B37" s="93"/>
      <c r="C37" s="94"/>
      <c r="D37" s="1075"/>
      <c r="E37" s="1077"/>
      <c r="F37" s="1075"/>
      <c r="G37" s="1077"/>
      <c r="H37" s="94"/>
      <c r="I37" s="94"/>
      <c r="J37" s="95"/>
      <c r="K37" s="95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7"/>
      <c r="AI37" s="1084"/>
      <c r="AJ37" s="1085"/>
      <c r="AK37" s="1085"/>
      <c r="AL37" s="1085"/>
      <c r="AM37" s="1085"/>
      <c r="AN37" s="1085"/>
      <c r="AO37" s="1085"/>
      <c r="AP37" s="1085"/>
      <c r="AQ37" s="1085"/>
      <c r="AR37" s="1086"/>
      <c r="AS37" s="1087"/>
      <c r="AT37" s="1087"/>
      <c r="AU37" s="1087"/>
      <c r="AV37" s="1075"/>
      <c r="AW37" s="1076"/>
      <c r="AX37" s="1076"/>
      <c r="AY37" s="1077"/>
      <c r="AZ37" s="1075"/>
      <c r="BA37" s="1076"/>
      <c r="BB37" s="1076"/>
      <c r="BC37" s="1077"/>
      <c r="BD37" s="1075"/>
      <c r="BE37" s="1076"/>
      <c r="BF37" s="1076"/>
      <c r="BG37" s="1077"/>
      <c r="BH37" s="1078"/>
      <c r="BI37" s="1079"/>
      <c r="BJ37" s="1079"/>
      <c r="BK37" s="1080"/>
      <c r="BL37" s="1078"/>
      <c r="BM37" s="1079"/>
      <c r="BN37" s="1079"/>
      <c r="BO37" s="1080"/>
      <c r="BP37" s="1075"/>
      <c r="BQ37" s="1076"/>
      <c r="BR37" s="1076"/>
      <c r="BS37" s="1077"/>
      <c r="BT37" s="1081"/>
      <c r="BU37" s="1082"/>
      <c r="BV37" s="1083"/>
      <c r="BW37" s="73"/>
      <c r="BX37" s="70"/>
    </row>
    <row r="38" spans="1:76" s="25" customFormat="1">
      <c r="A38" s="37"/>
      <c r="B38" s="93"/>
      <c r="C38" s="94"/>
      <c r="D38" s="1075"/>
      <c r="E38" s="1077"/>
      <c r="F38" s="1075"/>
      <c r="G38" s="1077"/>
      <c r="H38" s="94"/>
      <c r="I38" s="94"/>
      <c r="J38" s="95"/>
      <c r="K38" s="95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7"/>
      <c r="AI38" s="1084"/>
      <c r="AJ38" s="1085"/>
      <c r="AK38" s="1085"/>
      <c r="AL38" s="1085"/>
      <c r="AM38" s="1085"/>
      <c r="AN38" s="1085"/>
      <c r="AO38" s="1085"/>
      <c r="AP38" s="1085"/>
      <c r="AQ38" s="1085"/>
      <c r="AR38" s="1086"/>
      <c r="AS38" s="1087"/>
      <c r="AT38" s="1087"/>
      <c r="AU38" s="1087"/>
      <c r="AV38" s="1075"/>
      <c r="AW38" s="1076"/>
      <c r="AX38" s="1076"/>
      <c r="AY38" s="1077"/>
      <c r="AZ38" s="1075"/>
      <c r="BA38" s="1076"/>
      <c r="BB38" s="1076"/>
      <c r="BC38" s="1077"/>
      <c r="BD38" s="1075"/>
      <c r="BE38" s="1076"/>
      <c r="BF38" s="1076"/>
      <c r="BG38" s="1077"/>
      <c r="BH38" s="1078"/>
      <c r="BI38" s="1079"/>
      <c r="BJ38" s="1079"/>
      <c r="BK38" s="1080"/>
      <c r="BL38" s="1078"/>
      <c r="BM38" s="1079"/>
      <c r="BN38" s="1079"/>
      <c r="BO38" s="1080"/>
      <c r="BP38" s="1075"/>
      <c r="BQ38" s="1076"/>
      <c r="BR38" s="1076"/>
      <c r="BS38" s="1077"/>
      <c r="BT38" s="1081"/>
      <c r="BU38" s="1082"/>
      <c r="BV38" s="1083"/>
      <c r="BW38" s="73"/>
      <c r="BX38" s="70"/>
    </row>
    <row r="39" spans="1:76" s="25" customFormat="1">
      <c r="A39" s="37"/>
      <c r="B39" s="93"/>
      <c r="C39" s="94"/>
      <c r="D39" s="1075"/>
      <c r="E39" s="1077"/>
      <c r="F39" s="1075"/>
      <c r="G39" s="1077"/>
      <c r="H39" s="94"/>
      <c r="I39" s="94"/>
      <c r="J39" s="95"/>
      <c r="K39" s="95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7"/>
      <c r="AI39" s="1084"/>
      <c r="AJ39" s="1085"/>
      <c r="AK39" s="1085"/>
      <c r="AL39" s="1085"/>
      <c r="AM39" s="1085"/>
      <c r="AN39" s="1085"/>
      <c r="AO39" s="1085"/>
      <c r="AP39" s="1085"/>
      <c r="AQ39" s="1085"/>
      <c r="AR39" s="1086"/>
      <c r="AS39" s="1087"/>
      <c r="AT39" s="1087"/>
      <c r="AU39" s="1087"/>
      <c r="AV39" s="1075"/>
      <c r="AW39" s="1076"/>
      <c r="AX39" s="1076"/>
      <c r="AY39" s="1077"/>
      <c r="AZ39" s="1075"/>
      <c r="BA39" s="1076"/>
      <c r="BB39" s="1076"/>
      <c r="BC39" s="1077"/>
      <c r="BD39" s="1075"/>
      <c r="BE39" s="1076"/>
      <c r="BF39" s="1076"/>
      <c r="BG39" s="1077"/>
      <c r="BH39" s="1078"/>
      <c r="BI39" s="1079"/>
      <c r="BJ39" s="1079"/>
      <c r="BK39" s="1080"/>
      <c r="BL39" s="1078"/>
      <c r="BM39" s="1079"/>
      <c r="BN39" s="1079"/>
      <c r="BO39" s="1080"/>
      <c r="BP39" s="1075"/>
      <c r="BQ39" s="1076"/>
      <c r="BR39" s="1076"/>
      <c r="BS39" s="1077"/>
      <c r="BT39" s="1081"/>
      <c r="BU39" s="1082"/>
      <c r="BV39" s="1083"/>
      <c r="BW39" s="73"/>
      <c r="BX39" s="70"/>
    </row>
    <row r="40" spans="1:76" s="25" customFormat="1">
      <c r="A40" s="37"/>
      <c r="B40" s="93"/>
      <c r="C40" s="94"/>
      <c r="D40" s="1075"/>
      <c r="E40" s="1077"/>
      <c r="F40" s="1075"/>
      <c r="G40" s="1077"/>
      <c r="H40" s="94"/>
      <c r="I40" s="94"/>
      <c r="J40" s="95"/>
      <c r="K40" s="95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7"/>
      <c r="AI40" s="1084"/>
      <c r="AJ40" s="1085"/>
      <c r="AK40" s="1085"/>
      <c r="AL40" s="1085"/>
      <c r="AM40" s="1085"/>
      <c r="AN40" s="1085"/>
      <c r="AO40" s="1085"/>
      <c r="AP40" s="1085"/>
      <c r="AQ40" s="1085"/>
      <c r="AR40" s="1086"/>
      <c r="AS40" s="1087"/>
      <c r="AT40" s="1087"/>
      <c r="AU40" s="1087"/>
      <c r="AV40" s="1075"/>
      <c r="AW40" s="1076"/>
      <c r="AX40" s="1076"/>
      <c r="AY40" s="1077"/>
      <c r="AZ40" s="1075"/>
      <c r="BA40" s="1076"/>
      <c r="BB40" s="1076"/>
      <c r="BC40" s="1077"/>
      <c r="BD40" s="1075"/>
      <c r="BE40" s="1076"/>
      <c r="BF40" s="1076"/>
      <c r="BG40" s="1077"/>
      <c r="BH40" s="1078"/>
      <c r="BI40" s="1079"/>
      <c r="BJ40" s="1079"/>
      <c r="BK40" s="1080"/>
      <c r="BL40" s="1078"/>
      <c r="BM40" s="1079"/>
      <c r="BN40" s="1079"/>
      <c r="BO40" s="1080"/>
      <c r="BP40" s="1075"/>
      <c r="BQ40" s="1076"/>
      <c r="BR40" s="1076"/>
      <c r="BS40" s="1077"/>
      <c r="BT40" s="1081"/>
      <c r="BU40" s="1082"/>
      <c r="BV40" s="1083"/>
      <c r="BW40" s="73"/>
      <c r="BX40" s="70"/>
    </row>
    <row r="41" spans="1:76" s="25" customFormat="1">
      <c r="A41" s="37"/>
      <c r="B41" s="93"/>
      <c r="C41" s="94"/>
      <c r="D41" s="1075"/>
      <c r="E41" s="1077"/>
      <c r="F41" s="1075"/>
      <c r="G41" s="1077"/>
      <c r="H41" s="94"/>
      <c r="I41" s="94"/>
      <c r="J41" s="95"/>
      <c r="K41" s="95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7"/>
      <c r="AI41" s="1084"/>
      <c r="AJ41" s="1085"/>
      <c r="AK41" s="1085"/>
      <c r="AL41" s="1085"/>
      <c r="AM41" s="1085"/>
      <c r="AN41" s="1085"/>
      <c r="AO41" s="1085"/>
      <c r="AP41" s="1085"/>
      <c r="AQ41" s="1085"/>
      <c r="AR41" s="1086"/>
      <c r="AS41" s="1087"/>
      <c r="AT41" s="1087"/>
      <c r="AU41" s="1087"/>
      <c r="AV41" s="1075"/>
      <c r="AW41" s="1076"/>
      <c r="AX41" s="1076"/>
      <c r="AY41" s="1077"/>
      <c r="AZ41" s="1075"/>
      <c r="BA41" s="1076"/>
      <c r="BB41" s="1076"/>
      <c r="BC41" s="1077"/>
      <c r="BD41" s="1075"/>
      <c r="BE41" s="1076"/>
      <c r="BF41" s="1076"/>
      <c r="BG41" s="1077"/>
      <c r="BH41" s="1078"/>
      <c r="BI41" s="1079"/>
      <c r="BJ41" s="1079"/>
      <c r="BK41" s="1080"/>
      <c r="BL41" s="1078"/>
      <c r="BM41" s="1079"/>
      <c r="BN41" s="1079"/>
      <c r="BO41" s="1080"/>
      <c r="BP41" s="1075"/>
      <c r="BQ41" s="1076"/>
      <c r="BR41" s="1076"/>
      <c r="BS41" s="1077"/>
      <c r="BT41" s="1081"/>
      <c r="BU41" s="1082"/>
      <c r="BV41" s="1083"/>
      <c r="BW41" s="73"/>
      <c r="BX41" s="70"/>
    </row>
    <row r="42" spans="1:76" s="25" customFormat="1">
      <c r="A42" s="37"/>
      <c r="B42" s="93"/>
      <c r="C42" s="94"/>
      <c r="D42" s="1075"/>
      <c r="E42" s="1077"/>
      <c r="F42" s="1075"/>
      <c r="G42" s="1077"/>
      <c r="H42" s="94"/>
      <c r="I42" s="94"/>
      <c r="J42" s="95"/>
      <c r="K42" s="95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7"/>
      <c r="AI42" s="1084"/>
      <c r="AJ42" s="1085"/>
      <c r="AK42" s="1085"/>
      <c r="AL42" s="1085"/>
      <c r="AM42" s="1085"/>
      <c r="AN42" s="1085"/>
      <c r="AO42" s="1085"/>
      <c r="AP42" s="1085"/>
      <c r="AQ42" s="1085"/>
      <c r="AR42" s="1086"/>
      <c r="AS42" s="1087"/>
      <c r="AT42" s="1087"/>
      <c r="AU42" s="1087"/>
      <c r="AV42" s="1075"/>
      <c r="AW42" s="1076"/>
      <c r="AX42" s="1076"/>
      <c r="AY42" s="1077"/>
      <c r="AZ42" s="1075"/>
      <c r="BA42" s="1076"/>
      <c r="BB42" s="1076"/>
      <c r="BC42" s="1077"/>
      <c r="BD42" s="1075"/>
      <c r="BE42" s="1076"/>
      <c r="BF42" s="1076"/>
      <c r="BG42" s="1077"/>
      <c r="BH42" s="1078"/>
      <c r="BI42" s="1079"/>
      <c r="BJ42" s="1079"/>
      <c r="BK42" s="1080"/>
      <c r="BL42" s="1078"/>
      <c r="BM42" s="1079"/>
      <c r="BN42" s="1079"/>
      <c r="BO42" s="1080"/>
      <c r="BP42" s="1075"/>
      <c r="BQ42" s="1076"/>
      <c r="BR42" s="1076"/>
      <c r="BS42" s="1077"/>
      <c r="BT42" s="1081"/>
      <c r="BU42" s="1082"/>
      <c r="BV42" s="1083"/>
      <c r="BW42" s="73"/>
      <c r="BX42" s="70"/>
    </row>
    <row r="43" spans="1:76" s="25" customFormat="1">
      <c r="A43" s="37"/>
      <c r="B43" s="93"/>
      <c r="C43" s="94"/>
      <c r="D43" s="1075"/>
      <c r="E43" s="1077"/>
      <c r="F43" s="1075"/>
      <c r="G43" s="1077"/>
      <c r="H43" s="94"/>
      <c r="I43" s="94"/>
      <c r="J43" s="95"/>
      <c r="K43" s="95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7"/>
      <c r="AI43" s="1084"/>
      <c r="AJ43" s="1085"/>
      <c r="AK43" s="1085"/>
      <c r="AL43" s="1085"/>
      <c r="AM43" s="1085"/>
      <c r="AN43" s="1085"/>
      <c r="AO43" s="1085"/>
      <c r="AP43" s="1085"/>
      <c r="AQ43" s="1085"/>
      <c r="AR43" s="1086"/>
      <c r="AS43" s="1087"/>
      <c r="AT43" s="1087"/>
      <c r="AU43" s="1087"/>
      <c r="AV43" s="1075"/>
      <c r="AW43" s="1076"/>
      <c r="AX43" s="1076"/>
      <c r="AY43" s="1077"/>
      <c r="AZ43" s="1075"/>
      <c r="BA43" s="1076"/>
      <c r="BB43" s="1076"/>
      <c r="BC43" s="1077"/>
      <c r="BD43" s="1075"/>
      <c r="BE43" s="1076"/>
      <c r="BF43" s="1076"/>
      <c r="BG43" s="1077"/>
      <c r="BH43" s="1078"/>
      <c r="BI43" s="1079"/>
      <c r="BJ43" s="1079"/>
      <c r="BK43" s="1080"/>
      <c r="BL43" s="1078"/>
      <c r="BM43" s="1079"/>
      <c r="BN43" s="1079"/>
      <c r="BO43" s="1080"/>
      <c r="BP43" s="1075"/>
      <c r="BQ43" s="1076"/>
      <c r="BR43" s="1076"/>
      <c r="BS43" s="1077"/>
      <c r="BT43" s="1081"/>
      <c r="BU43" s="1082"/>
      <c r="BV43" s="1083"/>
      <c r="BW43" s="73"/>
      <c r="BX43" s="70"/>
    </row>
    <row r="44" spans="1:76" s="25" customFormat="1">
      <c r="A44" s="37"/>
      <c r="B44" s="93"/>
      <c r="C44" s="94"/>
      <c r="D44" s="1075"/>
      <c r="E44" s="1077"/>
      <c r="F44" s="1075"/>
      <c r="G44" s="1077"/>
      <c r="H44" s="94"/>
      <c r="I44" s="94"/>
      <c r="J44" s="95"/>
      <c r="K44" s="95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7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7"/>
      <c r="AI44" s="1084"/>
      <c r="AJ44" s="1085"/>
      <c r="AK44" s="1085"/>
      <c r="AL44" s="1085"/>
      <c r="AM44" s="1085"/>
      <c r="AN44" s="1085"/>
      <c r="AO44" s="1085"/>
      <c r="AP44" s="1085"/>
      <c r="AQ44" s="1085"/>
      <c r="AR44" s="1086"/>
      <c r="AS44" s="1087"/>
      <c r="AT44" s="1087"/>
      <c r="AU44" s="1087"/>
      <c r="AV44" s="1075"/>
      <c r="AW44" s="1076"/>
      <c r="AX44" s="1076"/>
      <c r="AY44" s="1077"/>
      <c r="AZ44" s="1075"/>
      <c r="BA44" s="1076"/>
      <c r="BB44" s="1076"/>
      <c r="BC44" s="1077"/>
      <c r="BD44" s="1075"/>
      <c r="BE44" s="1076"/>
      <c r="BF44" s="1076"/>
      <c r="BG44" s="1077"/>
      <c r="BH44" s="1078"/>
      <c r="BI44" s="1079"/>
      <c r="BJ44" s="1079"/>
      <c r="BK44" s="1080"/>
      <c r="BL44" s="1078"/>
      <c r="BM44" s="1079"/>
      <c r="BN44" s="1079"/>
      <c r="BO44" s="1080"/>
      <c r="BP44" s="1075"/>
      <c r="BQ44" s="1076"/>
      <c r="BR44" s="1076"/>
      <c r="BS44" s="1077"/>
      <c r="BT44" s="1081"/>
      <c r="BU44" s="1082"/>
      <c r="BV44" s="1083"/>
      <c r="BW44" s="73"/>
      <c r="BX44" s="70"/>
    </row>
    <row r="45" spans="1:76" s="25" customFormat="1">
      <c r="A45" s="37"/>
      <c r="B45" s="93"/>
      <c r="C45" s="94"/>
      <c r="D45" s="1075"/>
      <c r="E45" s="1077"/>
      <c r="F45" s="1075"/>
      <c r="G45" s="1077"/>
      <c r="H45" s="94"/>
      <c r="I45" s="94"/>
      <c r="J45" s="95"/>
      <c r="K45" s="95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7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7"/>
      <c r="AI45" s="1084"/>
      <c r="AJ45" s="1085"/>
      <c r="AK45" s="1085"/>
      <c r="AL45" s="1085"/>
      <c r="AM45" s="1085"/>
      <c r="AN45" s="1085"/>
      <c r="AO45" s="1085"/>
      <c r="AP45" s="1085"/>
      <c r="AQ45" s="1085"/>
      <c r="AR45" s="1086"/>
      <c r="AS45" s="1087"/>
      <c r="AT45" s="1087"/>
      <c r="AU45" s="1087"/>
      <c r="AV45" s="1075"/>
      <c r="AW45" s="1076"/>
      <c r="AX45" s="1076"/>
      <c r="AY45" s="1077"/>
      <c r="AZ45" s="1075"/>
      <c r="BA45" s="1076"/>
      <c r="BB45" s="1076"/>
      <c r="BC45" s="1077"/>
      <c r="BD45" s="1075"/>
      <c r="BE45" s="1076"/>
      <c r="BF45" s="1076"/>
      <c r="BG45" s="1077"/>
      <c r="BH45" s="1078"/>
      <c r="BI45" s="1079"/>
      <c r="BJ45" s="1079"/>
      <c r="BK45" s="1080"/>
      <c r="BL45" s="1078"/>
      <c r="BM45" s="1079"/>
      <c r="BN45" s="1079"/>
      <c r="BO45" s="1080"/>
      <c r="BP45" s="1075"/>
      <c r="BQ45" s="1076"/>
      <c r="BR45" s="1076"/>
      <c r="BS45" s="1077"/>
      <c r="BT45" s="1081"/>
      <c r="BU45" s="1082"/>
      <c r="BV45" s="1083"/>
      <c r="BW45" s="73"/>
      <c r="BX45" s="70"/>
    </row>
    <row r="46" spans="1:76" s="25" customFormat="1">
      <c r="A46" s="37"/>
      <c r="B46" s="93"/>
      <c r="C46" s="94"/>
      <c r="D46" s="1075"/>
      <c r="E46" s="1077"/>
      <c r="F46" s="1075"/>
      <c r="G46" s="1077"/>
      <c r="H46" s="94"/>
      <c r="I46" s="94"/>
      <c r="J46" s="95"/>
      <c r="K46" s="95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7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7"/>
      <c r="AI46" s="1084"/>
      <c r="AJ46" s="1085"/>
      <c r="AK46" s="1085"/>
      <c r="AL46" s="1085"/>
      <c r="AM46" s="1085"/>
      <c r="AN46" s="1085"/>
      <c r="AO46" s="1085"/>
      <c r="AP46" s="1085"/>
      <c r="AQ46" s="1085"/>
      <c r="AR46" s="1086"/>
      <c r="AS46" s="1087"/>
      <c r="AT46" s="1087"/>
      <c r="AU46" s="1087"/>
      <c r="AV46" s="1075"/>
      <c r="AW46" s="1076"/>
      <c r="AX46" s="1076"/>
      <c r="AY46" s="1077"/>
      <c r="AZ46" s="1075"/>
      <c r="BA46" s="1076"/>
      <c r="BB46" s="1076"/>
      <c r="BC46" s="1077"/>
      <c r="BD46" s="1075"/>
      <c r="BE46" s="1076"/>
      <c r="BF46" s="1076"/>
      <c r="BG46" s="1077"/>
      <c r="BH46" s="1078"/>
      <c r="BI46" s="1079"/>
      <c r="BJ46" s="1079"/>
      <c r="BK46" s="1080"/>
      <c r="BL46" s="1078"/>
      <c r="BM46" s="1079"/>
      <c r="BN46" s="1079"/>
      <c r="BO46" s="1080"/>
      <c r="BP46" s="1075"/>
      <c r="BQ46" s="1076"/>
      <c r="BR46" s="1076"/>
      <c r="BS46" s="1077"/>
      <c r="BT46" s="1081"/>
      <c r="BU46" s="1082"/>
      <c r="BV46" s="1083"/>
      <c r="BW46" s="73"/>
      <c r="BX46" s="70"/>
    </row>
    <row r="47" spans="1:76" s="25" customFormat="1">
      <c r="A47" s="37"/>
      <c r="B47" s="93"/>
      <c r="C47" s="94"/>
      <c r="D47" s="1075"/>
      <c r="E47" s="1077"/>
      <c r="F47" s="1075"/>
      <c r="G47" s="1077"/>
      <c r="H47" s="94"/>
      <c r="I47" s="94"/>
      <c r="J47" s="95"/>
      <c r="K47" s="95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7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7"/>
      <c r="AI47" s="1084"/>
      <c r="AJ47" s="1085"/>
      <c r="AK47" s="1085"/>
      <c r="AL47" s="1085"/>
      <c r="AM47" s="1085"/>
      <c r="AN47" s="1085"/>
      <c r="AO47" s="1085"/>
      <c r="AP47" s="1085"/>
      <c r="AQ47" s="1085"/>
      <c r="AR47" s="1086"/>
      <c r="AS47" s="1087"/>
      <c r="AT47" s="1087"/>
      <c r="AU47" s="1087"/>
      <c r="AV47" s="1075"/>
      <c r="AW47" s="1076"/>
      <c r="AX47" s="1076"/>
      <c r="AY47" s="1077"/>
      <c r="AZ47" s="1075"/>
      <c r="BA47" s="1076"/>
      <c r="BB47" s="1076"/>
      <c r="BC47" s="1077"/>
      <c r="BD47" s="1075"/>
      <c r="BE47" s="1076"/>
      <c r="BF47" s="1076"/>
      <c r="BG47" s="1077"/>
      <c r="BH47" s="1078"/>
      <c r="BI47" s="1079"/>
      <c r="BJ47" s="1079"/>
      <c r="BK47" s="1080"/>
      <c r="BL47" s="1078"/>
      <c r="BM47" s="1079"/>
      <c r="BN47" s="1079"/>
      <c r="BO47" s="1080"/>
      <c r="BP47" s="1075"/>
      <c r="BQ47" s="1076"/>
      <c r="BR47" s="1076"/>
      <c r="BS47" s="1077"/>
      <c r="BT47" s="1081"/>
      <c r="BU47" s="1082"/>
      <c r="BV47" s="1083"/>
      <c r="BW47" s="73"/>
      <c r="BX47" s="70"/>
    </row>
    <row r="48" spans="1:76" s="25" customFormat="1">
      <c r="A48" s="37"/>
      <c r="B48" s="93"/>
      <c r="C48" s="94"/>
      <c r="D48" s="1075"/>
      <c r="E48" s="1077"/>
      <c r="F48" s="1075"/>
      <c r="G48" s="1077"/>
      <c r="H48" s="94"/>
      <c r="I48" s="94"/>
      <c r="J48" s="95"/>
      <c r="K48" s="95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7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7"/>
      <c r="AI48" s="1084"/>
      <c r="AJ48" s="1085"/>
      <c r="AK48" s="1085"/>
      <c r="AL48" s="1085"/>
      <c r="AM48" s="1085"/>
      <c r="AN48" s="1085"/>
      <c r="AO48" s="1085"/>
      <c r="AP48" s="1085"/>
      <c r="AQ48" s="1085"/>
      <c r="AR48" s="1086"/>
      <c r="AS48" s="1087"/>
      <c r="AT48" s="1087"/>
      <c r="AU48" s="1087"/>
      <c r="AV48" s="1075"/>
      <c r="AW48" s="1076"/>
      <c r="AX48" s="1076"/>
      <c r="AY48" s="1077"/>
      <c r="AZ48" s="1075"/>
      <c r="BA48" s="1076"/>
      <c r="BB48" s="1076"/>
      <c r="BC48" s="1077"/>
      <c r="BD48" s="1075"/>
      <c r="BE48" s="1076"/>
      <c r="BF48" s="1076"/>
      <c r="BG48" s="1077"/>
      <c r="BH48" s="1078"/>
      <c r="BI48" s="1079"/>
      <c r="BJ48" s="1079"/>
      <c r="BK48" s="1080"/>
      <c r="BL48" s="1078"/>
      <c r="BM48" s="1079"/>
      <c r="BN48" s="1079"/>
      <c r="BO48" s="1080"/>
      <c r="BP48" s="1075"/>
      <c r="BQ48" s="1076"/>
      <c r="BR48" s="1076"/>
      <c r="BS48" s="1077"/>
      <c r="BT48" s="1081"/>
      <c r="BU48" s="1082"/>
      <c r="BV48" s="1083"/>
      <c r="BW48" s="73"/>
      <c r="BX48" s="70"/>
    </row>
    <row r="49" spans="1:76" s="25" customFormat="1">
      <c r="A49" s="37"/>
      <c r="B49" s="93"/>
      <c r="C49" s="94"/>
      <c r="D49" s="1075"/>
      <c r="E49" s="1077"/>
      <c r="F49" s="1075"/>
      <c r="G49" s="1077"/>
      <c r="H49" s="94"/>
      <c r="I49" s="94"/>
      <c r="J49" s="95"/>
      <c r="K49" s="95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7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7"/>
      <c r="AI49" s="1084"/>
      <c r="AJ49" s="1085"/>
      <c r="AK49" s="1085"/>
      <c r="AL49" s="1085"/>
      <c r="AM49" s="1085"/>
      <c r="AN49" s="1085"/>
      <c r="AO49" s="1085"/>
      <c r="AP49" s="1085"/>
      <c r="AQ49" s="1085"/>
      <c r="AR49" s="1086"/>
      <c r="AS49" s="1087"/>
      <c r="AT49" s="1087"/>
      <c r="AU49" s="1087"/>
      <c r="AV49" s="1075"/>
      <c r="AW49" s="1076"/>
      <c r="AX49" s="1076"/>
      <c r="AY49" s="1077"/>
      <c r="AZ49" s="1075"/>
      <c r="BA49" s="1076"/>
      <c r="BB49" s="1076"/>
      <c r="BC49" s="1077"/>
      <c r="BD49" s="1075"/>
      <c r="BE49" s="1076"/>
      <c r="BF49" s="1076"/>
      <c r="BG49" s="1077"/>
      <c r="BH49" s="1078"/>
      <c r="BI49" s="1079"/>
      <c r="BJ49" s="1079"/>
      <c r="BK49" s="1080"/>
      <c r="BL49" s="1078"/>
      <c r="BM49" s="1079"/>
      <c r="BN49" s="1079"/>
      <c r="BO49" s="1080"/>
      <c r="BP49" s="1075"/>
      <c r="BQ49" s="1076"/>
      <c r="BR49" s="1076"/>
      <c r="BS49" s="1077"/>
      <c r="BT49" s="1081"/>
      <c r="BU49" s="1082"/>
      <c r="BV49" s="1083"/>
      <c r="BW49" s="73"/>
      <c r="BX49" s="70"/>
    </row>
    <row r="50" spans="1:76" s="25" customFormat="1">
      <c r="A50" s="37"/>
      <c r="B50" s="93"/>
      <c r="C50" s="94"/>
      <c r="D50" s="1075"/>
      <c r="E50" s="1077"/>
      <c r="F50" s="1075"/>
      <c r="G50" s="1077"/>
      <c r="H50" s="94"/>
      <c r="I50" s="94"/>
      <c r="J50" s="95"/>
      <c r="K50" s="95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7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7"/>
      <c r="AI50" s="1084"/>
      <c r="AJ50" s="1085"/>
      <c r="AK50" s="1085"/>
      <c r="AL50" s="1085"/>
      <c r="AM50" s="1085"/>
      <c r="AN50" s="1085"/>
      <c r="AO50" s="1085"/>
      <c r="AP50" s="1085"/>
      <c r="AQ50" s="1085"/>
      <c r="AR50" s="1086"/>
      <c r="AS50" s="1087"/>
      <c r="AT50" s="1087"/>
      <c r="AU50" s="1087"/>
      <c r="AV50" s="1075"/>
      <c r="AW50" s="1076"/>
      <c r="AX50" s="1076"/>
      <c r="AY50" s="1077"/>
      <c r="AZ50" s="1075"/>
      <c r="BA50" s="1076"/>
      <c r="BB50" s="1076"/>
      <c r="BC50" s="1077"/>
      <c r="BD50" s="1075"/>
      <c r="BE50" s="1076"/>
      <c r="BF50" s="1076"/>
      <c r="BG50" s="1077"/>
      <c r="BH50" s="1078"/>
      <c r="BI50" s="1079"/>
      <c r="BJ50" s="1079"/>
      <c r="BK50" s="1080"/>
      <c r="BL50" s="1078"/>
      <c r="BM50" s="1079"/>
      <c r="BN50" s="1079"/>
      <c r="BO50" s="1080"/>
      <c r="BP50" s="1075"/>
      <c r="BQ50" s="1076"/>
      <c r="BR50" s="1076"/>
      <c r="BS50" s="1077"/>
      <c r="BT50" s="1081"/>
      <c r="BU50" s="1082"/>
      <c r="BV50" s="1083"/>
      <c r="BW50" s="73"/>
      <c r="BX50" s="70"/>
    </row>
    <row r="51" spans="1:76" s="25" customFormat="1">
      <c r="A51" s="37"/>
      <c r="B51" s="93"/>
      <c r="C51" s="94"/>
      <c r="D51" s="1075"/>
      <c r="E51" s="1077"/>
      <c r="F51" s="1075"/>
      <c r="G51" s="1077"/>
      <c r="H51" s="94"/>
      <c r="I51" s="94"/>
      <c r="J51" s="95"/>
      <c r="K51" s="95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7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7"/>
      <c r="AI51" s="1084"/>
      <c r="AJ51" s="1085"/>
      <c r="AK51" s="1085"/>
      <c r="AL51" s="1085"/>
      <c r="AM51" s="1085"/>
      <c r="AN51" s="1085"/>
      <c r="AO51" s="1085"/>
      <c r="AP51" s="1085"/>
      <c r="AQ51" s="1085"/>
      <c r="AR51" s="1086"/>
      <c r="AS51" s="1087"/>
      <c r="AT51" s="1087"/>
      <c r="AU51" s="1087"/>
      <c r="AV51" s="1075"/>
      <c r="AW51" s="1076"/>
      <c r="AX51" s="1076"/>
      <c r="AY51" s="1077"/>
      <c r="AZ51" s="1075"/>
      <c r="BA51" s="1076"/>
      <c r="BB51" s="1076"/>
      <c r="BC51" s="1077"/>
      <c r="BD51" s="1075"/>
      <c r="BE51" s="1076"/>
      <c r="BF51" s="1076"/>
      <c r="BG51" s="1077"/>
      <c r="BH51" s="1078"/>
      <c r="BI51" s="1079"/>
      <c r="BJ51" s="1079"/>
      <c r="BK51" s="1080"/>
      <c r="BL51" s="1078"/>
      <c r="BM51" s="1079"/>
      <c r="BN51" s="1079"/>
      <c r="BO51" s="1080"/>
      <c r="BP51" s="1075"/>
      <c r="BQ51" s="1076"/>
      <c r="BR51" s="1076"/>
      <c r="BS51" s="1077"/>
      <c r="BT51" s="1081"/>
      <c r="BU51" s="1082"/>
      <c r="BV51" s="1083"/>
      <c r="BW51" s="73"/>
      <c r="BX51" s="70"/>
    </row>
    <row r="52" spans="1:76" s="25" customFormat="1">
      <c r="A52" s="37"/>
      <c r="B52" s="93"/>
      <c r="C52" s="94"/>
      <c r="D52" s="1075"/>
      <c r="E52" s="1077"/>
      <c r="F52" s="1075"/>
      <c r="G52" s="1077"/>
      <c r="H52" s="94"/>
      <c r="I52" s="94"/>
      <c r="J52" s="95"/>
      <c r="K52" s="95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7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7"/>
      <c r="AI52" s="1084"/>
      <c r="AJ52" s="1085"/>
      <c r="AK52" s="1085"/>
      <c r="AL52" s="1085"/>
      <c r="AM52" s="1085"/>
      <c r="AN52" s="1085"/>
      <c r="AO52" s="1085"/>
      <c r="AP52" s="1085"/>
      <c r="AQ52" s="1085"/>
      <c r="AR52" s="1086"/>
      <c r="AS52" s="1087"/>
      <c r="AT52" s="1087"/>
      <c r="AU52" s="1087"/>
      <c r="AV52" s="1075"/>
      <c r="AW52" s="1076"/>
      <c r="AX52" s="1076"/>
      <c r="AY52" s="1077"/>
      <c r="AZ52" s="1075"/>
      <c r="BA52" s="1076"/>
      <c r="BB52" s="1076"/>
      <c r="BC52" s="1077"/>
      <c r="BD52" s="1075"/>
      <c r="BE52" s="1076"/>
      <c r="BF52" s="1076"/>
      <c r="BG52" s="1077"/>
      <c r="BH52" s="1078"/>
      <c r="BI52" s="1079"/>
      <c r="BJ52" s="1079"/>
      <c r="BK52" s="1080"/>
      <c r="BL52" s="1078"/>
      <c r="BM52" s="1079"/>
      <c r="BN52" s="1079"/>
      <c r="BO52" s="1080"/>
      <c r="BP52" s="1075"/>
      <c r="BQ52" s="1076"/>
      <c r="BR52" s="1076"/>
      <c r="BS52" s="1077"/>
      <c r="BT52" s="1081"/>
      <c r="BU52" s="1082"/>
      <c r="BV52" s="1083"/>
      <c r="BW52" s="73"/>
      <c r="BX52" s="70"/>
    </row>
    <row r="53" spans="1:76" s="25" customFormat="1">
      <c r="A53" s="37"/>
      <c r="B53" s="93"/>
      <c r="C53" s="94"/>
      <c r="D53" s="1075"/>
      <c r="E53" s="1077"/>
      <c r="F53" s="1075"/>
      <c r="G53" s="1077"/>
      <c r="H53" s="94"/>
      <c r="I53" s="94"/>
      <c r="J53" s="95"/>
      <c r="K53" s="95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7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7"/>
      <c r="AI53" s="1084"/>
      <c r="AJ53" s="1085"/>
      <c r="AK53" s="1085"/>
      <c r="AL53" s="1085"/>
      <c r="AM53" s="1085"/>
      <c r="AN53" s="1085"/>
      <c r="AO53" s="1085"/>
      <c r="AP53" s="1085"/>
      <c r="AQ53" s="1085"/>
      <c r="AR53" s="1086"/>
      <c r="AS53" s="1087"/>
      <c r="AT53" s="1087"/>
      <c r="AU53" s="1087"/>
      <c r="AV53" s="1075"/>
      <c r="AW53" s="1076"/>
      <c r="AX53" s="1076"/>
      <c r="AY53" s="1077"/>
      <c r="AZ53" s="1075"/>
      <c r="BA53" s="1076"/>
      <c r="BB53" s="1076"/>
      <c r="BC53" s="1077"/>
      <c r="BD53" s="1075"/>
      <c r="BE53" s="1076"/>
      <c r="BF53" s="1076"/>
      <c r="BG53" s="1077"/>
      <c r="BH53" s="1078"/>
      <c r="BI53" s="1079"/>
      <c r="BJ53" s="1079"/>
      <c r="BK53" s="1080"/>
      <c r="BL53" s="1078"/>
      <c r="BM53" s="1079"/>
      <c r="BN53" s="1079"/>
      <c r="BO53" s="1080"/>
      <c r="BP53" s="1075"/>
      <c r="BQ53" s="1076"/>
      <c r="BR53" s="1076"/>
      <c r="BS53" s="1077"/>
      <c r="BT53" s="1081"/>
      <c r="BU53" s="1082"/>
      <c r="BV53" s="1083"/>
      <c r="BW53" s="73"/>
      <c r="BX53" s="70"/>
    </row>
    <row r="54" spans="1:76" s="25" customFormat="1">
      <c r="A54" s="37"/>
      <c r="B54" s="93"/>
      <c r="C54" s="94"/>
      <c r="D54" s="1075"/>
      <c r="E54" s="1077"/>
      <c r="F54" s="1075"/>
      <c r="G54" s="1077"/>
      <c r="H54" s="94"/>
      <c r="I54" s="94"/>
      <c r="J54" s="95"/>
      <c r="K54" s="95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7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7"/>
      <c r="AI54" s="1084"/>
      <c r="AJ54" s="1085"/>
      <c r="AK54" s="1085"/>
      <c r="AL54" s="1085"/>
      <c r="AM54" s="1085"/>
      <c r="AN54" s="1085"/>
      <c r="AO54" s="1085"/>
      <c r="AP54" s="1085"/>
      <c r="AQ54" s="1085"/>
      <c r="AR54" s="1086"/>
      <c r="AS54" s="1087"/>
      <c r="AT54" s="1087"/>
      <c r="AU54" s="1087"/>
      <c r="AV54" s="1075"/>
      <c r="AW54" s="1076"/>
      <c r="AX54" s="1076"/>
      <c r="AY54" s="1077"/>
      <c r="AZ54" s="1075"/>
      <c r="BA54" s="1076"/>
      <c r="BB54" s="1076"/>
      <c r="BC54" s="1077"/>
      <c r="BD54" s="1075"/>
      <c r="BE54" s="1076"/>
      <c r="BF54" s="1076"/>
      <c r="BG54" s="1077"/>
      <c r="BH54" s="1078"/>
      <c r="BI54" s="1079"/>
      <c r="BJ54" s="1079"/>
      <c r="BK54" s="1080"/>
      <c r="BL54" s="1078"/>
      <c r="BM54" s="1079"/>
      <c r="BN54" s="1079"/>
      <c r="BO54" s="1080"/>
      <c r="BP54" s="1075"/>
      <c r="BQ54" s="1076"/>
      <c r="BR54" s="1076"/>
      <c r="BS54" s="1077"/>
      <c r="BT54" s="1081"/>
      <c r="BU54" s="1082"/>
      <c r="BV54" s="1083"/>
      <c r="BW54" s="73"/>
      <c r="BX54" s="70"/>
    </row>
    <row r="55" spans="1:76" s="25" customFormat="1">
      <c r="A55" s="37"/>
      <c r="B55" s="93"/>
      <c r="C55" s="94"/>
      <c r="D55" s="1075"/>
      <c r="E55" s="1077"/>
      <c r="F55" s="1075"/>
      <c r="G55" s="1077"/>
      <c r="H55" s="94"/>
      <c r="I55" s="94"/>
      <c r="J55" s="95"/>
      <c r="K55" s="95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7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7"/>
      <c r="AI55" s="1084"/>
      <c r="AJ55" s="1085"/>
      <c r="AK55" s="1085"/>
      <c r="AL55" s="1085"/>
      <c r="AM55" s="1085"/>
      <c r="AN55" s="1085"/>
      <c r="AO55" s="1085"/>
      <c r="AP55" s="1085"/>
      <c r="AQ55" s="1085"/>
      <c r="AR55" s="1086"/>
      <c r="AS55" s="1087"/>
      <c r="AT55" s="1087"/>
      <c r="AU55" s="1087"/>
      <c r="AV55" s="1075"/>
      <c r="AW55" s="1076"/>
      <c r="AX55" s="1076"/>
      <c r="AY55" s="1077"/>
      <c r="AZ55" s="1075"/>
      <c r="BA55" s="1076"/>
      <c r="BB55" s="1076"/>
      <c r="BC55" s="1077"/>
      <c r="BD55" s="1075"/>
      <c r="BE55" s="1076"/>
      <c r="BF55" s="1076"/>
      <c r="BG55" s="1077"/>
      <c r="BH55" s="1078"/>
      <c r="BI55" s="1079"/>
      <c r="BJ55" s="1079"/>
      <c r="BK55" s="1080"/>
      <c r="BL55" s="1078"/>
      <c r="BM55" s="1079"/>
      <c r="BN55" s="1079"/>
      <c r="BO55" s="1080"/>
      <c r="BP55" s="1075"/>
      <c r="BQ55" s="1076"/>
      <c r="BR55" s="1076"/>
      <c r="BS55" s="1077"/>
      <c r="BT55" s="1081"/>
      <c r="BU55" s="1082"/>
      <c r="BV55" s="1083"/>
      <c r="BW55" s="73"/>
      <c r="BX55" s="70"/>
    </row>
    <row r="56" spans="1:76" s="25" customFormat="1">
      <c r="A56" s="37"/>
      <c r="B56" s="93"/>
      <c r="C56" s="94"/>
      <c r="D56" s="1075"/>
      <c r="E56" s="1077"/>
      <c r="F56" s="1075"/>
      <c r="G56" s="1077"/>
      <c r="H56" s="94"/>
      <c r="I56" s="94"/>
      <c r="J56" s="95"/>
      <c r="K56" s="95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7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7"/>
      <c r="AI56" s="1084"/>
      <c r="AJ56" s="1085"/>
      <c r="AK56" s="1085"/>
      <c r="AL56" s="1085"/>
      <c r="AM56" s="1085"/>
      <c r="AN56" s="1085"/>
      <c r="AO56" s="1085"/>
      <c r="AP56" s="1085"/>
      <c r="AQ56" s="1085"/>
      <c r="AR56" s="1086"/>
      <c r="AS56" s="1087"/>
      <c r="AT56" s="1087"/>
      <c r="AU56" s="1087"/>
      <c r="AV56" s="1075"/>
      <c r="AW56" s="1076"/>
      <c r="AX56" s="1076"/>
      <c r="AY56" s="1077"/>
      <c r="AZ56" s="1075"/>
      <c r="BA56" s="1076"/>
      <c r="BB56" s="1076"/>
      <c r="BC56" s="1077"/>
      <c r="BD56" s="1075"/>
      <c r="BE56" s="1076"/>
      <c r="BF56" s="1076"/>
      <c r="BG56" s="1077"/>
      <c r="BH56" s="1078"/>
      <c r="BI56" s="1079"/>
      <c r="BJ56" s="1079"/>
      <c r="BK56" s="1080"/>
      <c r="BL56" s="1078"/>
      <c r="BM56" s="1079"/>
      <c r="BN56" s="1079"/>
      <c r="BO56" s="1080"/>
      <c r="BP56" s="1075"/>
      <c r="BQ56" s="1076"/>
      <c r="BR56" s="1076"/>
      <c r="BS56" s="1077"/>
      <c r="BT56" s="1081"/>
      <c r="BU56" s="1082"/>
      <c r="BV56" s="1083"/>
      <c r="BW56" s="73"/>
      <c r="BX56" s="70"/>
    </row>
    <row r="57" spans="1:76" s="25" customFormat="1">
      <c r="A57" s="37"/>
      <c r="B57" s="93"/>
      <c r="C57" s="94"/>
      <c r="D57" s="1075"/>
      <c r="E57" s="1077"/>
      <c r="F57" s="1075"/>
      <c r="G57" s="1077"/>
      <c r="H57" s="94"/>
      <c r="I57" s="94"/>
      <c r="J57" s="95"/>
      <c r="K57" s="95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7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7"/>
      <c r="AI57" s="1084"/>
      <c r="AJ57" s="1085"/>
      <c r="AK57" s="1085"/>
      <c r="AL57" s="1085"/>
      <c r="AM57" s="1085"/>
      <c r="AN57" s="1085"/>
      <c r="AO57" s="1085"/>
      <c r="AP57" s="1085"/>
      <c r="AQ57" s="1085"/>
      <c r="AR57" s="1086"/>
      <c r="AS57" s="1087"/>
      <c r="AT57" s="1087"/>
      <c r="AU57" s="1087"/>
      <c r="AV57" s="1075"/>
      <c r="AW57" s="1076"/>
      <c r="AX57" s="1076"/>
      <c r="AY57" s="1077"/>
      <c r="AZ57" s="1075"/>
      <c r="BA57" s="1076"/>
      <c r="BB57" s="1076"/>
      <c r="BC57" s="1077"/>
      <c r="BD57" s="1075"/>
      <c r="BE57" s="1076"/>
      <c r="BF57" s="1076"/>
      <c r="BG57" s="1077"/>
      <c r="BH57" s="1078"/>
      <c r="BI57" s="1079"/>
      <c r="BJ57" s="1079"/>
      <c r="BK57" s="1080"/>
      <c r="BL57" s="1078"/>
      <c r="BM57" s="1079"/>
      <c r="BN57" s="1079"/>
      <c r="BO57" s="1080"/>
      <c r="BP57" s="1075"/>
      <c r="BQ57" s="1076"/>
      <c r="BR57" s="1076"/>
      <c r="BS57" s="1077"/>
      <c r="BT57" s="1081"/>
      <c r="BU57" s="1082"/>
      <c r="BV57" s="1083"/>
      <c r="BW57" s="73"/>
      <c r="BX57" s="70"/>
    </row>
    <row r="58" spans="1:76" s="25" customFormat="1">
      <c r="A58" s="37"/>
      <c r="B58" s="93"/>
      <c r="C58" s="94"/>
      <c r="D58" s="1075"/>
      <c r="E58" s="1077"/>
      <c r="F58" s="1075"/>
      <c r="G58" s="1077"/>
      <c r="H58" s="94"/>
      <c r="I58" s="94"/>
      <c r="J58" s="95"/>
      <c r="K58" s="95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7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7"/>
      <c r="AI58" s="1084"/>
      <c r="AJ58" s="1085"/>
      <c r="AK58" s="1085"/>
      <c r="AL58" s="1085"/>
      <c r="AM58" s="1085"/>
      <c r="AN58" s="1085"/>
      <c r="AO58" s="1085"/>
      <c r="AP58" s="1085"/>
      <c r="AQ58" s="1085"/>
      <c r="AR58" s="1086"/>
      <c r="AS58" s="1087"/>
      <c r="AT58" s="1087"/>
      <c r="AU58" s="1087"/>
      <c r="AV58" s="1075"/>
      <c r="AW58" s="1076"/>
      <c r="AX58" s="1076"/>
      <c r="AY58" s="1077"/>
      <c r="AZ58" s="1075"/>
      <c r="BA58" s="1076"/>
      <c r="BB58" s="1076"/>
      <c r="BC58" s="1077"/>
      <c r="BD58" s="1075"/>
      <c r="BE58" s="1076"/>
      <c r="BF58" s="1076"/>
      <c r="BG58" s="1077"/>
      <c r="BH58" s="1078"/>
      <c r="BI58" s="1079"/>
      <c r="BJ58" s="1079"/>
      <c r="BK58" s="1080"/>
      <c r="BL58" s="1078"/>
      <c r="BM58" s="1079"/>
      <c r="BN58" s="1079"/>
      <c r="BO58" s="1080"/>
      <c r="BP58" s="1075"/>
      <c r="BQ58" s="1076"/>
      <c r="BR58" s="1076"/>
      <c r="BS58" s="1077"/>
      <c r="BT58" s="1081"/>
      <c r="BU58" s="1082"/>
      <c r="BV58" s="1083"/>
      <c r="BW58" s="73"/>
      <c r="BX58" s="70"/>
    </row>
    <row r="59" spans="1:76" s="25" customFormat="1">
      <c r="A59" s="37"/>
      <c r="B59" s="93"/>
      <c r="C59" s="94"/>
      <c r="D59" s="1075"/>
      <c r="E59" s="1077"/>
      <c r="F59" s="1075"/>
      <c r="G59" s="1077"/>
      <c r="H59" s="94"/>
      <c r="I59" s="94"/>
      <c r="J59" s="95"/>
      <c r="K59" s="95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7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7"/>
      <c r="AI59" s="1084"/>
      <c r="AJ59" s="1085"/>
      <c r="AK59" s="1085"/>
      <c r="AL59" s="1085"/>
      <c r="AM59" s="1085"/>
      <c r="AN59" s="1085"/>
      <c r="AO59" s="1085"/>
      <c r="AP59" s="1085"/>
      <c r="AQ59" s="1085"/>
      <c r="AR59" s="1086"/>
      <c r="AS59" s="1087"/>
      <c r="AT59" s="1087"/>
      <c r="AU59" s="1087"/>
      <c r="AV59" s="1075"/>
      <c r="AW59" s="1076"/>
      <c r="AX59" s="1076"/>
      <c r="AY59" s="1077"/>
      <c r="AZ59" s="1075"/>
      <c r="BA59" s="1076"/>
      <c r="BB59" s="1076"/>
      <c r="BC59" s="1077"/>
      <c r="BD59" s="1075"/>
      <c r="BE59" s="1076"/>
      <c r="BF59" s="1076"/>
      <c r="BG59" s="1077"/>
      <c r="BH59" s="1078"/>
      <c r="BI59" s="1079"/>
      <c r="BJ59" s="1079"/>
      <c r="BK59" s="1080"/>
      <c r="BL59" s="1078"/>
      <c r="BM59" s="1079"/>
      <c r="BN59" s="1079"/>
      <c r="BO59" s="1080"/>
      <c r="BP59" s="1075"/>
      <c r="BQ59" s="1076"/>
      <c r="BR59" s="1076"/>
      <c r="BS59" s="1077"/>
      <c r="BT59" s="1081"/>
      <c r="BU59" s="1082"/>
      <c r="BV59" s="1083"/>
      <c r="BW59" s="73"/>
      <c r="BX59" s="70"/>
    </row>
    <row r="60" spans="1:76" s="25" customFormat="1">
      <c r="A60" s="37"/>
      <c r="B60" s="93"/>
      <c r="C60" s="94"/>
      <c r="D60" s="1075"/>
      <c r="E60" s="1077"/>
      <c r="F60" s="1075"/>
      <c r="G60" s="1077"/>
      <c r="H60" s="94"/>
      <c r="I60" s="94"/>
      <c r="J60" s="95"/>
      <c r="K60" s="95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7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7"/>
      <c r="AI60" s="1084"/>
      <c r="AJ60" s="1085"/>
      <c r="AK60" s="1085"/>
      <c r="AL60" s="1085"/>
      <c r="AM60" s="1085"/>
      <c r="AN60" s="1085"/>
      <c r="AO60" s="1085"/>
      <c r="AP60" s="1085"/>
      <c r="AQ60" s="1085"/>
      <c r="AR60" s="1086"/>
      <c r="AS60" s="1087"/>
      <c r="AT60" s="1087"/>
      <c r="AU60" s="1087"/>
      <c r="AV60" s="1075"/>
      <c r="AW60" s="1076"/>
      <c r="AX60" s="1076"/>
      <c r="AY60" s="1077"/>
      <c r="AZ60" s="1075"/>
      <c r="BA60" s="1076"/>
      <c r="BB60" s="1076"/>
      <c r="BC60" s="1077"/>
      <c r="BD60" s="1075"/>
      <c r="BE60" s="1076"/>
      <c r="BF60" s="1076"/>
      <c r="BG60" s="1077"/>
      <c r="BH60" s="1078"/>
      <c r="BI60" s="1079"/>
      <c r="BJ60" s="1079"/>
      <c r="BK60" s="1080"/>
      <c r="BL60" s="1078"/>
      <c r="BM60" s="1079"/>
      <c r="BN60" s="1079"/>
      <c r="BO60" s="1080"/>
      <c r="BP60" s="1075"/>
      <c r="BQ60" s="1076"/>
      <c r="BR60" s="1076"/>
      <c r="BS60" s="1077"/>
      <c r="BT60" s="1081"/>
      <c r="BU60" s="1082"/>
      <c r="BV60" s="1083"/>
      <c r="BW60" s="73"/>
      <c r="BX60" s="70"/>
    </row>
    <row r="61" spans="1:76" s="25" customFormat="1">
      <c r="A61" s="37"/>
      <c r="B61" s="93"/>
      <c r="C61" s="94"/>
      <c r="D61" s="1075"/>
      <c r="E61" s="1077"/>
      <c r="F61" s="1075"/>
      <c r="G61" s="1077"/>
      <c r="H61" s="94"/>
      <c r="I61" s="94"/>
      <c r="J61" s="95"/>
      <c r="K61" s="95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7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7"/>
      <c r="AI61" s="1084"/>
      <c r="AJ61" s="1085"/>
      <c r="AK61" s="1085"/>
      <c r="AL61" s="1085"/>
      <c r="AM61" s="1085"/>
      <c r="AN61" s="1085"/>
      <c r="AO61" s="1085"/>
      <c r="AP61" s="1085"/>
      <c r="AQ61" s="1085"/>
      <c r="AR61" s="1086"/>
      <c r="AS61" s="1087"/>
      <c r="AT61" s="1087"/>
      <c r="AU61" s="1087"/>
      <c r="AV61" s="1075"/>
      <c r="AW61" s="1076"/>
      <c r="AX61" s="1076"/>
      <c r="AY61" s="1077"/>
      <c r="AZ61" s="1075"/>
      <c r="BA61" s="1076"/>
      <c r="BB61" s="1076"/>
      <c r="BC61" s="1077"/>
      <c r="BD61" s="1075"/>
      <c r="BE61" s="1076"/>
      <c r="BF61" s="1076"/>
      <c r="BG61" s="1077"/>
      <c r="BH61" s="1078"/>
      <c r="BI61" s="1079"/>
      <c r="BJ61" s="1079"/>
      <c r="BK61" s="1080"/>
      <c r="BL61" s="1078"/>
      <c r="BM61" s="1079"/>
      <c r="BN61" s="1079"/>
      <c r="BO61" s="1080"/>
      <c r="BP61" s="1075"/>
      <c r="BQ61" s="1076"/>
      <c r="BR61" s="1076"/>
      <c r="BS61" s="1077"/>
      <c r="BT61" s="1081"/>
      <c r="BU61" s="1082"/>
      <c r="BV61" s="1083"/>
      <c r="BW61" s="73"/>
      <c r="BX61" s="70"/>
    </row>
    <row r="62" spans="1:76" s="25" customFormat="1">
      <c r="A62" s="37"/>
      <c r="B62" s="93"/>
      <c r="C62" s="94"/>
      <c r="D62" s="1075"/>
      <c r="E62" s="1077"/>
      <c r="F62" s="1075"/>
      <c r="G62" s="1077"/>
      <c r="H62" s="94"/>
      <c r="I62" s="94"/>
      <c r="J62" s="95"/>
      <c r="K62" s="95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7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7"/>
      <c r="AI62" s="1084"/>
      <c r="AJ62" s="1085"/>
      <c r="AK62" s="1085"/>
      <c r="AL62" s="1085"/>
      <c r="AM62" s="1085"/>
      <c r="AN62" s="1085"/>
      <c r="AO62" s="1085"/>
      <c r="AP62" s="1085"/>
      <c r="AQ62" s="1085"/>
      <c r="AR62" s="1086"/>
      <c r="AS62" s="1087"/>
      <c r="AT62" s="1087"/>
      <c r="AU62" s="1087"/>
      <c r="AV62" s="1075"/>
      <c r="AW62" s="1076"/>
      <c r="AX62" s="1076"/>
      <c r="AY62" s="1077"/>
      <c r="AZ62" s="1075"/>
      <c r="BA62" s="1076"/>
      <c r="BB62" s="1076"/>
      <c r="BC62" s="1077"/>
      <c r="BD62" s="1075"/>
      <c r="BE62" s="1076"/>
      <c r="BF62" s="1076"/>
      <c r="BG62" s="1077"/>
      <c r="BH62" s="1078"/>
      <c r="BI62" s="1079"/>
      <c r="BJ62" s="1079"/>
      <c r="BK62" s="1080"/>
      <c r="BL62" s="1078"/>
      <c r="BM62" s="1079"/>
      <c r="BN62" s="1079"/>
      <c r="BO62" s="1080"/>
      <c r="BP62" s="1075"/>
      <c r="BQ62" s="1076"/>
      <c r="BR62" s="1076"/>
      <c r="BS62" s="1077"/>
      <c r="BT62" s="1081"/>
      <c r="BU62" s="1082"/>
      <c r="BV62" s="1083"/>
      <c r="BW62" s="73"/>
      <c r="BX62" s="70"/>
    </row>
    <row r="63" spans="1:76" s="25" customFormat="1">
      <c r="A63" s="37"/>
      <c r="B63" s="93"/>
      <c r="C63" s="94"/>
      <c r="D63" s="1075"/>
      <c r="E63" s="1077"/>
      <c r="F63" s="1075"/>
      <c r="G63" s="1077"/>
      <c r="H63" s="94"/>
      <c r="I63" s="94"/>
      <c r="J63" s="95"/>
      <c r="K63" s="95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7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7"/>
      <c r="AI63" s="1084"/>
      <c r="AJ63" s="1085"/>
      <c r="AK63" s="1085"/>
      <c r="AL63" s="1085"/>
      <c r="AM63" s="1085"/>
      <c r="AN63" s="1085"/>
      <c r="AO63" s="1085"/>
      <c r="AP63" s="1085"/>
      <c r="AQ63" s="1085"/>
      <c r="AR63" s="1086"/>
      <c r="AS63" s="1087"/>
      <c r="AT63" s="1087"/>
      <c r="AU63" s="1087"/>
      <c r="AV63" s="1075"/>
      <c r="AW63" s="1076"/>
      <c r="AX63" s="1076"/>
      <c r="AY63" s="1077"/>
      <c r="AZ63" s="1075"/>
      <c r="BA63" s="1076"/>
      <c r="BB63" s="1076"/>
      <c r="BC63" s="1077"/>
      <c r="BD63" s="1075"/>
      <c r="BE63" s="1076"/>
      <c r="BF63" s="1076"/>
      <c r="BG63" s="1077"/>
      <c r="BH63" s="1078"/>
      <c r="BI63" s="1079"/>
      <c r="BJ63" s="1079"/>
      <c r="BK63" s="1080"/>
      <c r="BL63" s="1078"/>
      <c r="BM63" s="1079"/>
      <c r="BN63" s="1079"/>
      <c r="BO63" s="1080"/>
      <c r="BP63" s="1075"/>
      <c r="BQ63" s="1076"/>
      <c r="BR63" s="1076"/>
      <c r="BS63" s="1077"/>
      <c r="BT63" s="1081"/>
      <c r="BU63" s="1082"/>
      <c r="BV63" s="1083"/>
      <c r="BW63" s="73"/>
      <c r="BX63" s="70"/>
    </row>
    <row r="64" spans="1:76" s="25" customFormat="1">
      <c r="A64" s="37"/>
      <c r="B64" s="93"/>
      <c r="C64" s="94"/>
      <c r="D64" s="1075"/>
      <c r="E64" s="1077"/>
      <c r="F64" s="1075"/>
      <c r="G64" s="1077"/>
      <c r="H64" s="94"/>
      <c r="I64" s="94"/>
      <c r="J64" s="95"/>
      <c r="K64" s="95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7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7"/>
      <c r="AI64" s="1084"/>
      <c r="AJ64" s="1085"/>
      <c r="AK64" s="1085"/>
      <c r="AL64" s="1085"/>
      <c r="AM64" s="1085"/>
      <c r="AN64" s="1085"/>
      <c r="AO64" s="1085"/>
      <c r="AP64" s="1085"/>
      <c r="AQ64" s="1085"/>
      <c r="AR64" s="1086"/>
      <c r="AS64" s="1087"/>
      <c r="AT64" s="1087"/>
      <c r="AU64" s="1087"/>
      <c r="AV64" s="1075"/>
      <c r="AW64" s="1076"/>
      <c r="AX64" s="1076"/>
      <c r="AY64" s="1077"/>
      <c r="AZ64" s="1075"/>
      <c r="BA64" s="1076"/>
      <c r="BB64" s="1076"/>
      <c r="BC64" s="1077"/>
      <c r="BD64" s="1075"/>
      <c r="BE64" s="1076"/>
      <c r="BF64" s="1076"/>
      <c r="BG64" s="1077"/>
      <c r="BH64" s="1078"/>
      <c r="BI64" s="1079"/>
      <c r="BJ64" s="1079"/>
      <c r="BK64" s="1080"/>
      <c r="BL64" s="1078"/>
      <c r="BM64" s="1079"/>
      <c r="BN64" s="1079"/>
      <c r="BO64" s="1080"/>
      <c r="BP64" s="1075"/>
      <c r="BQ64" s="1076"/>
      <c r="BR64" s="1076"/>
      <c r="BS64" s="1077"/>
      <c r="BT64" s="1081"/>
      <c r="BU64" s="1082"/>
      <c r="BV64" s="1083"/>
      <c r="BW64" s="73"/>
      <c r="BX64" s="70"/>
    </row>
    <row r="65" spans="1:76" s="25" customFormat="1">
      <c r="A65" s="37"/>
      <c r="B65" s="93"/>
      <c r="C65" s="94"/>
      <c r="D65" s="1075"/>
      <c r="E65" s="1077"/>
      <c r="F65" s="1075"/>
      <c r="G65" s="1077"/>
      <c r="H65" s="94"/>
      <c r="I65" s="94"/>
      <c r="J65" s="95"/>
      <c r="K65" s="95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7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7"/>
      <c r="AI65" s="1084"/>
      <c r="AJ65" s="1085"/>
      <c r="AK65" s="1085"/>
      <c r="AL65" s="1085"/>
      <c r="AM65" s="1085"/>
      <c r="AN65" s="1085"/>
      <c r="AO65" s="1085"/>
      <c r="AP65" s="1085"/>
      <c r="AQ65" s="1085"/>
      <c r="AR65" s="1086"/>
      <c r="AS65" s="1087"/>
      <c r="AT65" s="1087"/>
      <c r="AU65" s="1087"/>
      <c r="AV65" s="1075"/>
      <c r="AW65" s="1076"/>
      <c r="AX65" s="1076"/>
      <c r="AY65" s="1077"/>
      <c r="AZ65" s="1075"/>
      <c r="BA65" s="1076"/>
      <c r="BB65" s="1076"/>
      <c r="BC65" s="1077"/>
      <c r="BD65" s="1075"/>
      <c r="BE65" s="1076"/>
      <c r="BF65" s="1076"/>
      <c r="BG65" s="1077"/>
      <c r="BH65" s="1078"/>
      <c r="BI65" s="1079"/>
      <c r="BJ65" s="1079"/>
      <c r="BK65" s="1080"/>
      <c r="BL65" s="1078"/>
      <c r="BM65" s="1079"/>
      <c r="BN65" s="1079"/>
      <c r="BO65" s="1080"/>
      <c r="BP65" s="1075"/>
      <c r="BQ65" s="1076"/>
      <c r="BR65" s="1076"/>
      <c r="BS65" s="1077"/>
      <c r="BT65" s="1081"/>
      <c r="BU65" s="1082"/>
      <c r="BV65" s="1083"/>
      <c r="BW65" s="73"/>
      <c r="BX65" s="70"/>
    </row>
    <row r="66" spans="1:76" s="25" customFormat="1">
      <c r="A66" s="37"/>
      <c r="B66" s="93"/>
      <c r="C66" s="94"/>
      <c r="D66" s="98"/>
      <c r="E66" s="99"/>
      <c r="F66" s="98"/>
      <c r="G66" s="99"/>
      <c r="H66" s="94"/>
      <c r="I66" s="94"/>
      <c r="J66" s="95"/>
      <c r="K66" s="95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7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7"/>
      <c r="AI66" s="100"/>
      <c r="AJ66" s="101"/>
      <c r="AK66" s="101"/>
      <c r="AL66" s="101"/>
      <c r="AM66" s="101"/>
      <c r="AN66" s="101"/>
      <c r="AO66" s="101"/>
      <c r="AP66" s="101"/>
      <c r="AQ66" s="101"/>
      <c r="AR66" s="102"/>
      <c r="AS66" s="1087"/>
      <c r="AT66" s="1087"/>
      <c r="AU66" s="1087"/>
      <c r="AV66" s="98"/>
      <c r="AW66" s="103"/>
      <c r="AX66" s="103"/>
      <c r="AY66" s="99"/>
      <c r="AZ66" s="98"/>
      <c r="BA66" s="103"/>
      <c r="BB66" s="103"/>
      <c r="BC66" s="99"/>
      <c r="BD66" s="98"/>
      <c r="BE66" s="103"/>
      <c r="BF66" s="103"/>
      <c r="BG66" s="99"/>
      <c r="BH66" s="104"/>
      <c r="BI66" s="105"/>
      <c r="BJ66" s="105"/>
      <c r="BK66" s="106"/>
      <c r="BL66" s="104"/>
      <c r="BM66" s="105"/>
      <c r="BN66" s="105"/>
      <c r="BO66" s="106"/>
      <c r="BP66" s="98"/>
      <c r="BQ66" s="103"/>
      <c r="BR66" s="103"/>
      <c r="BS66" s="99"/>
      <c r="BT66" s="107"/>
      <c r="BU66" s="108"/>
      <c r="BV66" s="109"/>
      <c r="BW66" s="73"/>
      <c r="BX66" s="70"/>
    </row>
    <row r="67" spans="1:76" s="25" customFormat="1">
      <c r="A67" s="37"/>
      <c r="B67" s="93"/>
      <c r="C67" s="94"/>
      <c r="D67" s="1075"/>
      <c r="E67" s="1077"/>
      <c r="F67" s="1075"/>
      <c r="G67" s="1077"/>
      <c r="H67" s="94"/>
      <c r="I67" s="94"/>
      <c r="J67" s="95"/>
      <c r="K67" s="95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7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7"/>
      <c r="AI67" s="1084"/>
      <c r="AJ67" s="1085"/>
      <c r="AK67" s="1085"/>
      <c r="AL67" s="1085"/>
      <c r="AM67" s="1085"/>
      <c r="AN67" s="1085"/>
      <c r="AO67" s="1085"/>
      <c r="AP67" s="1085"/>
      <c r="AQ67" s="1085"/>
      <c r="AR67" s="1086"/>
      <c r="AS67" s="1087"/>
      <c r="AT67" s="1087"/>
      <c r="AU67" s="1087"/>
      <c r="AV67" s="1075"/>
      <c r="AW67" s="1076"/>
      <c r="AX67" s="1076"/>
      <c r="AY67" s="1077"/>
      <c r="AZ67" s="1075"/>
      <c r="BA67" s="1076"/>
      <c r="BB67" s="1076"/>
      <c r="BC67" s="1077"/>
      <c r="BD67" s="1075"/>
      <c r="BE67" s="1076"/>
      <c r="BF67" s="1076"/>
      <c r="BG67" s="1077"/>
      <c r="BH67" s="1078"/>
      <c r="BI67" s="1079"/>
      <c r="BJ67" s="1079"/>
      <c r="BK67" s="1080"/>
      <c r="BL67" s="1078"/>
      <c r="BM67" s="1079"/>
      <c r="BN67" s="1079"/>
      <c r="BO67" s="1080"/>
      <c r="BP67" s="1075"/>
      <c r="BQ67" s="1076"/>
      <c r="BR67" s="1076"/>
      <c r="BS67" s="1077"/>
      <c r="BT67" s="1081"/>
      <c r="BU67" s="1082"/>
      <c r="BV67" s="1083"/>
      <c r="BW67" s="73"/>
      <c r="BX67" s="70"/>
    </row>
    <row r="68" spans="1:76" s="25" customFormat="1">
      <c r="A68" s="37"/>
      <c r="B68" s="93"/>
      <c r="C68" s="94"/>
      <c r="D68" s="1075"/>
      <c r="E68" s="1077"/>
      <c r="F68" s="1075"/>
      <c r="G68" s="1077"/>
      <c r="H68" s="94"/>
      <c r="I68" s="94"/>
      <c r="J68" s="95"/>
      <c r="K68" s="95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7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7"/>
      <c r="AI68" s="1084"/>
      <c r="AJ68" s="1085"/>
      <c r="AK68" s="1085"/>
      <c r="AL68" s="1085"/>
      <c r="AM68" s="1085"/>
      <c r="AN68" s="1085"/>
      <c r="AO68" s="1085"/>
      <c r="AP68" s="1085"/>
      <c r="AQ68" s="1085"/>
      <c r="AR68" s="1086"/>
      <c r="AS68" s="1087"/>
      <c r="AT68" s="1087"/>
      <c r="AU68" s="1087"/>
      <c r="AV68" s="1075"/>
      <c r="AW68" s="1076"/>
      <c r="AX68" s="1076"/>
      <c r="AY68" s="1077"/>
      <c r="AZ68" s="1075"/>
      <c r="BA68" s="1076"/>
      <c r="BB68" s="1076"/>
      <c r="BC68" s="1077"/>
      <c r="BD68" s="1075"/>
      <c r="BE68" s="1076"/>
      <c r="BF68" s="1076"/>
      <c r="BG68" s="1077"/>
      <c r="BH68" s="1078"/>
      <c r="BI68" s="1079"/>
      <c r="BJ68" s="1079"/>
      <c r="BK68" s="1080"/>
      <c r="BL68" s="1078"/>
      <c r="BM68" s="1079"/>
      <c r="BN68" s="1079"/>
      <c r="BO68" s="1080"/>
      <c r="BP68" s="1075"/>
      <c r="BQ68" s="1076"/>
      <c r="BR68" s="1076"/>
      <c r="BS68" s="1077"/>
      <c r="BT68" s="1081"/>
      <c r="BU68" s="1082"/>
      <c r="BV68" s="1083"/>
      <c r="BW68" s="73"/>
      <c r="BX68" s="70"/>
    </row>
    <row r="69" spans="1:76" s="25" customFormat="1">
      <c r="A69" s="37"/>
      <c r="B69" s="93"/>
      <c r="C69" s="94"/>
      <c r="D69" s="1075"/>
      <c r="E69" s="1077"/>
      <c r="F69" s="1075"/>
      <c r="G69" s="1077"/>
      <c r="H69" s="94"/>
      <c r="I69" s="94"/>
      <c r="J69" s="95"/>
      <c r="K69" s="95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7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7"/>
      <c r="AI69" s="1084"/>
      <c r="AJ69" s="1085"/>
      <c r="AK69" s="1085"/>
      <c r="AL69" s="1085"/>
      <c r="AM69" s="1085"/>
      <c r="AN69" s="1085"/>
      <c r="AO69" s="1085"/>
      <c r="AP69" s="1085"/>
      <c r="AQ69" s="1085"/>
      <c r="AR69" s="1086"/>
      <c r="AS69" s="1087"/>
      <c r="AT69" s="1087"/>
      <c r="AU69" s="1087"/>
      <c r="AV69" s="1075"/>
      <c r="AW69" s="1076"/>
      <c r="AX69" s="1076"/>
      <c r="AY69" s="1077"/>
      <c r="AZ69" s="1075"/>
      <c r="BA69" s="1076"/>
      <c r="BB69" s="1076"/>
      <c r="BC69" s="1077"/>
      <c r="BD69" s="1075"/>
      <c r="BE69" s="1076"/>
      <c r="BF69" s="1076"/>
      <c r="BG69" s="1077"/>
      <c r="BH69" s="1078"/>
      <c r="BI69" s="1079"/>
      <c r="BJ69" s="1079"/>
      <c r="BK69" s="1080"/>
      <c r="BL69" s="1078"/>
      <c r="BM69" s="1079"/>
      <c r="BN69" s="1079"/>
      <c r="BO69" s="1080"/>
      <c r="BP69" s="1075"/>
      <c r="BQ69" s="1076"/>
      <c r="BR69" s="1076"/>
      <c r="BS69" s="1077"/>
      <c r="BT69" s="1081"/>
      <c r="BU69" s="1082"/>
      <c r="BV69" s="1083"/>
      <c r="BW69" s="73"/>
      <c r="BX69" s="70"/>
    </row>
    <row r="70" spans="1:76" s="25" customFormat="1">
      <c r="A70" s="37"/>
      <c r="B70" s="93"/>
      <c r="C70" s="94"/>
      <c r="D70" s="1075"/>
      <c r="E70" s="1077"/>
      <c r="F70" s="1075"/>
      <c r="G70" s="1077"/>
      <c r="H70" s="94"/>
      <c r="I70" s="94"/>
      <c r="J70" s="95"/>
      <c r="K70" s="95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7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7"/>
      <c r="AI70" s="1084"/>
      <c r="AJ70" s="1085"/>
      <c r="AK70" s="1085"/>
      <c r="AL70" s="1085"/>
      <c r="AM70" s="1085"/>
      <c r="AN70" s="1085"/>
      <c r="AO70" s="1085"/>
      <c r="AP70" s="1085"/>
      <c r="AQ70" s="1085"/>
      <c r="AR70" s="1086"/>
      <c r="AS70" s="1087"/>
      <c r="AT70" s="1087"/>
      <c r="AU70" s="1087"/>
      <c r="AV70" s="1075"/>
      <c r="AW70" s="1076"/>
      <c r="AX70" s="1076"/>
      <c r="AY70" s="1077"/>
      <c r="AZ70" s="1075"/>
      <c r="BA70" s="1076"/>
      <c r="BB70" s="1076"/>
      <c r="BC70" s="1077"/>
      <c r="BD70" s="1075"/>
      <c r="BE70" s="1076"/>
      <c r="BF70" s="1076"/>
      <c r="BG70" s="1077"/>
      <c r="BH70" s="1078"/>
      <c r="BI70" s="1079"/>
      <c r="BJ70" s="1079"/>
      <c r="BK70" s="1080"/>
      <c r="BL70" s="1078"/>
      <c r="BM70" s="1079"/>
      <c r="BN70" s="1079"/>
      <c r="BO70" s="1080"/>
      <c r="BP70" s="1075"/>
      <c r="BQ70" s="1076"/>
      <c r="BR70" s="1076"/>
      <c r="BS70" s="1077"/>
      <c r="BT70" s="1081"/>
      <c r="BU70" s="1082"/>
      <c r="BV70" s="1083"/>
      <c r="BW70" s="73"/>
      <c r="BX70" s="70"/>
    </row>
    <row r="71" spans="1:76" ht="12" customHeight="1" thickBot="1">
      <c r="A71" s="110"/>
      <c r="B71" s="111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112"/>
      <c r="BF71" s="112"/>
      <c r="BG71" s="112"/>
      <c r="BH71" s="112"/>
      <c r="BI71" s="112"/>
      <c r="BJ71" s="112"/>
      <c r="BK71" s="112"/>
      <c r="BL71" s="112"/>
      <c r="BM71" s="112"/>
      <c r="BN71" s="112"/>
      <c r="BO71" s="112"/>
      <c r="BP71" s="112"/>
      <c r="BQ71" s="112"/>
      <c r="BR71" s="112"/>
      <c r="BS71" s="112"/>
      <c r="BT71" s="112"/>
      <c r="BU71" s="112"/>
      <c r="BV71" s="112"/>
      <c r="BW71" s="113"/>
      <c r="BX71" s="114"/>
    </row>
    <row r="72" spans="1:76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4"/>
      <c r="X72" s="24"/>
      <c r="Y72" s="24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</row>
    <row r="73" spans="1:76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4"/>
      <c r="X73" s="24"/>
      <c r="Y73" s="24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</row>
    <row r="74" spans="1:76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4"/>
      <c r="X74" s="24"/>
      <c r="Y74" s="24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</row>
    <row r="75" spans="1:76"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4"/>
      <c r="X75" s="24"/>
      <c r="Y75" s="24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</row>
    <row r="76" spans="1:76"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4"/>
      <c r="X76" s="24"/>
      <c r="Y76" s="24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</row>
    <row r="77" spans="1:76"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4"/>
      <c r="X77" s="24"/>
      <c r="Y77" s="24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</row>
    <row r="78" spans="1:76"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4"/>
      <c r="X78" s="24"/>
      <c r="Y78" s="24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</row>
    <row r="79" spans="1:76"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4"/>
      <c r="X79" s="24"/>
      <c r="Y79" s="24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</row>
    <row r="80" spans="1:76"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4"/>
      <c r="X80" s="24"/>
      <c r="Y80" s="24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</row>
    <row r="81" spans="2:76"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4"/>
      <c r="X81" s="24"/>
      <c r="Y81" s="24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</row>
    <row r="82" spans="2:76"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4"/>
      <c r="X82" s="24"/>
      <c r="Y82" s="24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</row>
    <row r="83" spans="2:76"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4"/>
      <c r="X83" s="24"/>
      <c r="Y83" s="24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</row>
    <row r="84" spans="2:76"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4"/>
      <c r="X84" s="24"/>
      <c r="Y84" s="24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</row>
    <row r="85" spans="2:76"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4"/>
      <c r="X85" s="24"/>
      <c r="Y85" s="24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</row>
    <row r="86" spans="2:76"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4"/>
      <c r="X86" s="24"/>
      <c r="Y86" s="24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</row>
    <row r="87" spans="2:76"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4"/>
      <c r="X87" s="24"/>
      <c r="Y87" s="24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</row>
    <row r="88" spans="2:76"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4"/>
      <c r="X88" s="24"/>
      <c r="Y88" s="24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</row>
    <row r="89" spans="2:76"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4"/>
      <c r="X89" s="24"/>
      <c r="Y89" s="24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</row>
    <row r="90" spans="2:76"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4"/>
      <c r="X90" s="24"/>
      <c r="Y90" s="24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</row>
    <row r="91" spans="2:76"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4"/>
      <c r="X91" s="24"/>
      <c r="Y91" s="24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</row>
    <row r="92" spans="2:76"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4"/>
      <c r="X92" s="24"/>
      <c r="Y92" s="24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</row>
    <row r="93" spans="2:76"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4"/>
      <c r="X93" s="24"/>
      <c r="Y93" s="24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</row>
    <row r="94" spans="2:76"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4"/>
      <c r="X94" s="24"/>
      <c r="Y94" s="24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</row>
    <row r="95" spans="2:76"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4"/>
      <c r="X95" s="24"/>
      <c r="Y95" s="24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</row>
  </sheetData>
  <mergeCells count="588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4:BS24"/>
    <mergeCell ref="BT24:BV24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AZ58:BC58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AZ67:BC67"/>
    <mergeCell ref="BD67:BG67"/>
    <mergeCell ref="BH67:BK67"/>
    <mergeCell ref="BL67:BO67"/>
    <mergeCell ref="BP67:BS67"/>
    <mergeCell ref="BT67:BV67"/>
    <mergeCell ref="AS66:AU66"/>
    <mergeCell ref="D67:E67"/>
    <mergeCell ref="F67:G67"/>
    <mergeCell ref="AI67:AR67"/>
    <mergeCell ref="AS67:AU67"/>
    <mergeCell ref="AV67:AY67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9:BC69"/>
    <mergeCell ref="BD69:BG69"/>
    <mergeCell ref="BH69:BK69"/>
    <mergeCell ref="BL69:BO69"/>
    <mergeCell ref="BP69:BS69"/>
    <mergeCell ref="BT69:BV69"/>
    <mergeCell ref="BD68:BG68"/>
    <mergeCell ref="BH68:BK68"/>
    <mergeCell ref="BL68:BO68"/>
    <mergeCell ref="BP68:BS68"/>
    <mergeCell ref="BT68:BV68"/>
    <mergeCell ref="AZ68:BC68"/>
    <mergeCell ref="BD70:BG70"/>
    <mergeCell ref="BH70:BK70"/>
    <mergeCell ref="BL70:BO70"/>
    <mergeCell ref="BP70:BS70"/>
    <mergeCell ref="BT70:BV70"/>
    <mergeCell ref="D70:E70"/>
    <mergeCell ref="F70:G70"/>
    <mergeCell ref="AI70:AR70"/>
    <mergeCell ref="AS70:AU70"/>
    <mergeCell ref="AV70:AY70"/>
    <mergeCell ref="AZ70:BC70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X134"/>
  <sheetViews>
    <sheetView showGridLines="0" view="pageBreakPreview" topLeftCell="A13" zoomScaleNormal="100" zoomScaleSheetLayoutView="100" workbookViewId="0">
      <selection activeCell="L24" sqref="L24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OPERATION_SERVICE_CONFIGURATION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060" t="str">
        <f ca="1">C8</f>
        <v>OPERATION_SERVICE_CONFIGURATION</v>
      </c>
      <c r="J12" s="1171"/>
      <c r="K12" s="1171"/>
      <c r="L12" s="1171"/>
      <c r="M12" s="1171"/>
      <c r="N12" s="1171"/>
      <c r="O12" s="1171"/>
      <c r="P12" s="1172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1060" t="s">
        <v>542</v>
      </c>
      <c r="J13" s="1061"/>
      <c r="K13" s="1061"/>
      <c r="L13" s="1061"/>
      <c r="M13" s="1061"/>
      <c r="N13" s="1061"/>
      <c r="O13" s="1061"/>
      <c r="P13" s="1062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SUM(BP20:BS78)</f>
        <v>140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5" t="s">
        <v>22</v>
      </c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7"/>
      <c r="AI20" s="275" t="s">
        <v>22</v>
      </c>
      <c r="AJ20" s="276"/>
      <c r="AK20" s="276"/>
      <c r="AL20" s="276"/>
      <c r="AM20" s="276"/>
      <c r="AN20" s="276"/>
      <c r="AO20" s="276"/>
      <c r="AP20" s="276"/>
      <c r="AQ20" s="276"/>
      <c r="AR20" s="277"/>
      <c r="AS20" s="752" t="s">
        <v>18</v>
      </c>
      <c r="AT20" s="752"/>
      <c r="AU20" s="752"/>
      <c r="AV20" s="741">
        <f t="shared" ref="AV20:AV25" si="0"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25" si="1">IF(AS20="String", AZ20, IF(AS20="Number",ROUNDUP(AZ20/2,0),0))</f>
        <v>17</v>
      </c>
      <c r="BE20" s="742"/>
      <c r="BF20" s="742"/>
      <c r="BG20" s="743"/>
      <c r="BH20" s="753">
        <f t="shared" ref="BH20:BH25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5" si="3"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46.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210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8" t="s">
        <v>197</v>
      </c>
      <c r="X21" s="292"/>
      <c r="Y21" s="292"/>
      <c r="Z21" s="292"/>
      <c r="AA21" s="292"/>
      <c r="AB21" s="292"/>
      <c r="AC21" s="292"/>
      <c r="AD21" s="292"/>
      <c r="AE21" s="292"/>
      <c r="AF21" s="292"/>
      <c r="AG21" s="292"/>
      <c r="AH21" s="293"/>
      <c r="AI21" s="767" t="s">
        <v>710</v>
      </c>
      <c r="AJ21" s="768"/>
      <c r="AK21" s="768"/>
      <c r="AL21" s="768"/>
      <c r="AM21" s="768"/>
      <c r="AN21" s="768"/>
      <c r="AO21" s="768"/>
      <c r="AP21" s="768"/>
      <c r="AQ21" s="768"/>
      <c r="AR21" s="769"/>
      <c r="AS21" s="763" t="s">
        <v>42</v>
      </c>
      <c r="AT21" s="763"/>
      <c r="AU21" s="763"/>
      <c r="AV21" s="741">
        <f t="shared" si="0"/>
        <v>22</v>
      </c>
      <c r="AW21" s="742"/>
      <c r="AX21" s="742"/>
      <c r="AY21" s="743"/>
      <c r="AZ21" s="753">
        <v>1</v>
      </c>
      <c r="BA21" s="754"/>
      <c r="BB21" s="754"/>
      <c r="BC21" s="755"/>
      <c r="BD21" s="741">
        <f t="shared" si="1"/>
        <v>1</v>
      </c>
      <c r="BE21" s="742"/>
      <c r="BF21" s="742"/>
      <c r="BG21" s="743"/>
      <c r="BH21" s="753">
        <f t="shared" si="2"/>
        <v>1</v>
      </c>
      <c r="BI21" s="754"/>
      <c r="BJ21" s="754"/>
      <c r="BK21" s="755"/>
      <c r="BL21" s="753"/>
      <c r="BM21" s="754"/>
      <c r="BN21" s="754"/>
      <c r="BO21" s="755"/>
      <c r="BP21" s="741">
        <f t="shared" si="3"/>
        <v>24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36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243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244</v>
      </c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7"/>
      <c r="AI22" s="954" t="s">
        <v>711</v>
      </c>
      <c r="AJ22" s="955"/>
      <c r="AK22" s="955"/>
      <c r="AL22" s="955"/>
      <c r="AM22" s="955"/>
      <c r="AN22" s="955"/>
      <c r="AO22" s="955"/>
      <c r="AP22" s="955"/>
      <c r="AQ22" s="955"/>
      <c r="AR22" s="956"/>
      <c r="AS22" s="763" t="s">
        <v>42</v>
      </c>
      <c r="AT22" s="763"/>
      <c r="AU22" s="763"/>
      <c r="AV22" s="741">
        <f t="shared" si="0"/>
        <v>11</v>
      </c>
      <c r="AW22" s="742"/>
      <c r="AX22" s="742"/>
      <c r="AY22" s="743"/>
      <c r="AZ22" s="753">
        <v>1</v>
      </c>
      <c r="BA22" s="754"/>
      <c r="BB22" s="754"/>
      <c r="BC22" s="755"/>
      <c r="BD22" s="741">
        <f t="shared" si="1"/>
        <v>1</v>
      </c>
      <c r="BE22" s="742"/>
      <c r="BF22" s="742"/>
      <c r="BG22" s="743"/>
      <c r="BH22" s="753">
        <f t="shared" si="2"/>
        <v>1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13</v>
      </c>
      <c r="BQ22" s="742"/>
      <c r="BR22" s="742"/>
      <c r="BS22" s="743"/>
      <c r="BT22" s="977"/>
      <c r="BU22" s="978"/>
      <c r="BV22" s="979"/>
      <c r="BW22" s="255"/>
      <c r="BX22" s="252"/>
    </row>
    <row r="23" spans="2:76" s="234" customFormat="1" ht="37.5" customHeight="1">
      <c r="B23" s="253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125" t="s">
        <v>512</v>
      </c>
      <c r="M23" s="125"/>
      <c r="N23" s="125"/>
      <c r="O23" s="125"/>
      <c r="P23" s="125"/>
      <c r="Q23" s="125"/>
      <c r="R23" s="125"/>
      <c r="S23" s="125"/>
      <c r="T23" s="125"/>
      <c r="U23" s="125"/>
      <c r="V23" s="126"/>
      <c r="W23" s="220" t="s">
        <v>513</v>
      </c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6"/>
      <c r="AI23" s="767" t="s">
        <v>712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1055" t="s">
        <v>42</v>
      </c>
      <c r="AT23" s="1055"/>
      <c r="AU23" s="1055"/>
      <c r="AV23" s="940">
        <f t="shared" si="0"/>
        <v>20</v>
      </c>
      <c r="AW23" s="941"/>
      <c r="AX23" s="941"/>
      <c r="AY23" s="942"/>
      <c r="AZ23" s="943">
        <v>10</v>
      </c>
      <c r="BA23" s="944"/>
      <c r="BB23" s="944"/>
      <c r="BC23" s="945"/>
      <c r="BD23" s="940">
        <f t="shared" si="1"/>
        <v>5</v>
      </c>
      <c r="BE23" s="941"/>
      <c r="BF23" s="941"/>
      <c r="BG23" s="942"/>
      <c r="BH23" s="943">
        <f t="shared" si="2"/>
        <v>1</v>
      </c>
      <c r="BI23" s="944"/>
      <c r="BJ23" s="944"/>
      <c r="BK23" s="945"/>
      <c r="BL23" s="294"/>
      <c r="BM23" s="295"/>
      <c r="BN23" s="295"/>
      <c r="BO23" s="296"/>
      <c r="BP23" s="940">
        <f t="shared" si="3"/>
        <v>26</v>
      </c>
      <c r="BQ23" s="941"/>
      <c r="BR23" s="941"/>
      <c r="BS23" s="942"/>
      <c r="BT23" s="977"/>
      <c r="BU23" s="978"/>
      <c r="BV23" s="979"/>
      <c r="BW23" s="255"/>
      <c r="BX23" s="252"/>
    </row>
    <row r="24" spans="2:76" ht="46.5" customHeight="1">
      <c r="B24" s="116"/>
      <c r="C24" s="117">
        <v>5</v>
      </c>
      <c r="D24" s="1038"/>
      <c r="E24" s="1039"/>
      <c r="F24" s="1038"/>
      <c r="G24" s="1039"/>
      <c r="H24" s="118"/>
      <c r="I24" s="118"/>
      <c r="J24" s="119"/>
      <c r="K24" s="119"/>
      <c r="L24" s="167" t="s">
        <v>1337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 t="s">
        <v>797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67" t="s">
        <v>798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1040" t="s">
        <v>42</v>
      </c>
      <c r="AT24" s="1040"/>
      <c r="AU24" s="1040"/>
      <c r="AV24" s="940">
        <f t="shared" si="0"/>
        <v>30</v>
      </c>
      <c r="AW24" s="941"/>
      <c r="AX24" s="941"/>
      <c r="AY24" s="942"/>
      <c r="AZ24" s="943">
        <v>1</v>
      </c>
      <c r="BA24" s="944"/>
      <c r="BB24" s="944"/>
      <c r="BC24" s="945"/>
      <c r="BD24" s="940">
        <f t="shared" si="1"/>
        <v>1</v>
      </c>
      <c r="BE24" s="941"/>
      <c r="BF24" s="941"/>
      <c r="BG24" s="942"/>
      <c r="BH24" s="943">
        <f t="shared" si="2"/>
        <v>1</v>
      </c>
      <c r="BI24" s="944"/>
      <c r="BJ24" s="944"/>
      <c r="BK24" s="945"/>
      <c r="BL24" s="943"/>
      <c r="BM24" s="944"/>
      <c r="BN24" s="944"/>
      <c r="BO24" s="945"/>
      <c r="BP24" s="940">
        <f t="shared" si="3"/>
        <v>32</v>
      </c>
      <c r="BQ24" s="941"/>
      <c r="BR24" s="941"/>
      <c r="BS24" s="942"/>
      <c r="BT24" s="812"/>
      <c r="BU24" s="813"/>
      <c r="BV24" s="814"/>
      <c r="BW24" s="120"/>
      <c r="BX24" s="121"/>
    </row>
    <row r="25" spans="2:76" s="25" customFormat="1" ht="54" customHeight="1">
      <c r="B25" s="431"/>
      <c r="C25" s="560">
        <v>6</v>
      </c>
      <c r="D25" s="857"/>
      <c r="E25" s="858"/>
      <c r="F25" s="857"/>
      <c r="G25" s="858"/>
      <c r="H25" s="441"/>
      <c r="I25" s="441"/>
      <c r="J25" s="456"/>
      <c r="K25" s="456"/>
      <c r="L25" s="446" t="s">
        <v>1273</v>
      </c>
      <c r="M25" s="446"/>
      <c r="N25" s="446"/>
      <c r="O25" s="446"/>
      <c r="P25" s="446"/>
      <c r="Q25" s="446"/>
      <c r="R25" s="446"/>
      <c r="S25" s="446"/>
      <c r="T25" s="446"/>
      <c r="U25" s="446"/>
      <c r="V25" s="447"/>
      <c r="W25" s="458" t="s">
        <v>1274</v>
      </c>
      <c r="X25" s="446"/>
      <c r="Y25" s="446"/>
      <c r="Z25" s="446"/>
      <c r="AA25" s="446"/>
      <c r="AB25" s="446"/>
      <c r="AC25" s="446"/>
      <c r="AD25" s="446"/>
      <c r="AE25" s="446"/>
      <c r="AF25" s="446"/>
      <c r="AG25" s="446"/>
      <c r="AH25" s="447"/>
      <c r="AI25" s="838" t="s">
        <v>1269</v>
      </c>
      <c r="AJ25" s="1169"/>
      <c r="AK25" s="1169"/>
      <c r="AL25" s="1169"/>
      <c r="AM25" s="1169"/>
      <c r="AN25" s="1169"/>
      <c r="AO25" s="1169"/>
      <c r="AP25" s="1169"/>
      <c r="AQ25" s="1169"/>
      <c r="AR25" s="1170"/>
      <c r="AS25" s="1161" t="s">
        <v>42</v>
      </c>
      <c r="AT25" s="1161"/>
      <c r="AU25" s="1161"/>
      <c r="AV25" s="842">
        <f t="shared" si="0"/>
        <v>23</v>
      </c>
      <c r="AW25" s="843"/>
      <c r="AX25" s="843"/>
      <c r="AY25" s="844"/>
      <c r="AZ25" s="1162">
        <v>1</v>
      </c>
      <c r="BA25" s="1163"/>
      <c r="BB25" s="1163"/>
      <c r="BC25" s="1164"/>
      <c r="BD25" s="1165">
        <f t="shared" si="1"/>
        <v>1</v>
      </c>
      <c r="BE25" s="1166"/>
      <c r="BF25" s="1166"/>
      <c r="BG25" s="1167"/>
      <c r="BH25" s="1162">
        <f t="shared" si="2"/>
        <v>1</v>
      </c>
      <c r="BI25" s="1163"/>
      <c r="BJ25" s="1163"/>
      <c r="BK25" s="1164"/>
      <c r="BL25" s="1162"/>
      <c r="BM25" s="1163"/>
      <c r="BN25" s="1163"/>
      <c r="BO25" s="1164"/>
      <c r="BP25" s="1165">
        <f t="shared" si="3"/>
        <v>25</v>
      </c>
      <c r="BQ25" s="1166"/>
      <c r="BR25" s="1166"/>
      <c r="BS25" s="1167"/>
      <c r="BT25" s="1168"/>
      <c r="BU25" s="1169"/>
      <c r="BV25" s="1170"/>
      <c r="BW25" s="433"/>
      <c r="BX25" s="430"/>
    </row>
    <row r="26" spans="2:76" s="234" customFormat="1" ht="12.25" customHeight="1">
      <c r="B26" s="253"/>
      <c r="C26" s="259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2"/>
      <c r="AJ26" s="20"/>
      <c r="AK26" s="20"/>
      <c r="AL26" s="20"/>
      <c r="AM26" s="20"/>
      <c r="AN26" s="20"/>
      <c r="AO26" s="20"/>
      <c r="AP26" s="20"/>
      <c r="AQ26" s="20"/>
      <c r="AR26" s="21"/>
      <c r="AS26" s="971"/>
      <c r="AT26" s="971"/>
      <c r="AU26" s="971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141"/>
      <c r="BM26" s="142"/>
      <c r="BN26" s="142"/>
      <c r="BO26" s="143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12.25" customHeigh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71"/>
      <c r="AT27" s="971"/>
      <c r="AU27" s="971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141"/>
      <c r="BM27" s="142"/>
      <c r="BN27" s="142"/>
      <c r="BO27" s="143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12.25" customHeight="1">
      <c r="B28" s="253"/>
      <c r="C28" s="259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971"/>
      <c r="AT28" s="971"/>
      <c r="AU28" s="971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138"/>
      <c r="BM28" s="139"/>
      <c r="BN28" s="139"/>
      <c r="BO28" s="140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 ht="12.25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971"/>
      <c r="AT29" s="971"/>
      <c r="AU29" s="971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138"/>
      <c r="BM29" s="139"/>
      <c r="BN29" s="139"/>
      <c r="BO29" s="140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12.25" customHeight="1">
      <c r="B30" s="253"/>
      <c r="C30" s="259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971"/>
      <c r="AT30" s="971"/>
      <c r="AU30" s="971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141"/>
      <c r="BM30" s="142"/>
      <c r="BN30" s="142"/>
      <c r="BO30" s="143"/>
      <c r="BP30" s="741"/>
      <c r="BQ30" s="742"/>
      <c r="BR30" s="742"/>
      <c r="BS30" s="743"/>
      <c r="BT30" s="974"/>
      <c r="BU30" s="975"/>
      <c r="BV30" s="976"/>
      <c r="BW30" s="255"/>
      <c r="BX30" s="252"/>
    </row>
    <row r="31" spans="2:76" s="234" customFormat="1" ht="12.25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22"/>
      <c r="AJ31" s="20"/>
      <c r="AK31" s="20"/>
      <c r="AL31" s="20"/>
      <c r="AM31" s="20"/>
      <c r="AN31" s="20"/>
      <c r="AO31" s="20"/>
      <c r="AP31" s="20"/>
      <c r="AQ31" s="20"/>
      <c r="AR31" s="21"/>
      <c r="AS31" s="971"/>
      <c r="AT31" s="971"/>
      <c r="AU31" s="971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138"/>
      <c r="BM31" s="139"/>
      <c r="BN31" s="139"/>
      <c r="BO31" s="140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 ht="12.25" customHeight="1">
      <c r="B32" s="253"/>
      <c r="C32" s="259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22"/>
      <c r="AJ32" s="20"/>
      <c r="AK32" s="20"/>
      <c r="AL32" s="20"/>
      <c r="AM32" s="20"/>
      <c r="AN32" s="20"/>
      <c r="AO32" s="20"/>
      <c r="AP32" s="20"/>
      <c r="AQ32" s="20"/>
      <c r="AR32" s="21"/>
      <c r="AS32" s="971"/>
      <c r="AT32" s="971"/>
      <c r="AU32" s="971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138"/>
      <c r="BM32" s="139"/>
      <c r="BN32" s="139"/>
      <c r="BO32" s="140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 ht="12.25" customHeigh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22"/>
      <c r="AJ33" s="20"/>
      <c r="AK33" s="20"/>
      <c r="AL33" s="20"/>
      <c r="AM33" s="20"/>
      <c r="AN33" s="20"/>
      <c r="AO33" s="20"/>
      <c r="AP33" s="20"/>
      <c r="AQ33" s="20"/>
      <c r="AR33" s="21"/>
      <c r="AS33" s="973"/>
      <c r="AT33" s="973"/>
      <c r="AU33" s="973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141"/>
      <c r="BM33" s="142"/>
      <c r="BN33" s="142"/>
      <c r="BO33" s="143"/>
      <c r="BP33" s="741"/>
      <c r="BQ33" s="742"/>
      <c r="BR33" s="742"/>
      <c r="BS33" s="743"/>
      <c r="BT33" s="974"/>
      <c r="BU33" s="975"/>
      <c r="BV33" s="976"/>
      <c r="BW33" s="255"/>
      <c r="BX33" s="252"/>
    </row>
    <row r="34" spans="2:76" s="234" customFormat="1" ht="12.25" customHeight="1">
      <c r="B34" s="253"/>
      <c r="C34" s="259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22"/>
      <c r="AJ34" s="20"/>
      <c r="AK34" s="20"/>
      <c r="AL34" s="20"/>
      <c r="AM34" s="20"/>
      <c r="AN34" s="20"/>
      <c r="AO34" s="20"/>
      <c r="AP34" s="20"/>
      <c r="AQ34" s="20"/>
      <c r="AR34" s="21"/>
      <c r="AS34" s="973"/>
      <c r="AT34" s="973"/>
      <c r="AU34" s="973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141"/>
      <c r="BM34" s="142"/>
      <c r="BN34" s="142"/>
      <c r="BO34" s="143"/>
      <c r="BP34" s="741"/>
      <c r="BQ34" s="742"/>
      <c r="BR34" s="742"/>
      <c r="BS34" s="743"/>
      <c r="BT34" s="974"/>
      <c r="BU34" s="975"/>
      <c r="BV34" s="976"/>
      <c r="BW34" s="255"/>
      <c r="BX34" s="252"/>
    </row>
    <row r="35" spans="2:76" s="234" customFormat="1" ht="12.25" customHeight="1">
      <c r="B35" s="244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22"/>
      <c r="AJ35" s="20"/>
      <c r="AK35" s="20"/>
      <c r="AL35" s="20"/>
      <c r="AM35" s="20"/>
      <c r="AN35" s="20"/>
      <c r="AO35" s="20"/>
      <c r="AP35" s="20"/>
      <c r="AQ35" s="20"/>
      <c r="AR35" s="21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141"/>
      <c r="BM35" s="142"/>
      <c r="BN35" s="142"/>
      <c r="BO35" s="143"/>
      <c r="BP35" s="741"/>
      <c r="BQ35" s="742"/>
      <c r="BR35" s="742"/>
      <c r="BS35" s="743"/>
      <c r="BT35" s="974"/>
      <c r="BU35" s="975"/>
      <c r="BV35" s="976"/>
      <c r="BW35" s="255"/>
      <c r="BX35" s="252"/>
    </row>
    <row r="36" spans="2:76" s="234" customFormat="1" ht="12.25" customHeight="1">
      <c r="B36" s="244"/>
      <c r="C36" s="259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22"/>
      <c r="AJ36" s="20"/>
      <c r="AK36" s="20"/>
      <c r="AL36" s="20"/>
      <c r="AM36" s="20"/>
      <c r="AN36" s="20"/>
      <c r="AO36" s="20"/>
      <c r="AP36" s="20"/>
      <c r="AQ36" s="20"/>
      <c r="AR36" s="21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141"/>
      <c r="BM36" s="142"/>
      <c r="BN36" s="142"/>
      <c r="BO36" s="143"/>
      <c r="BP36" s="741"/>
      <c r="BQ36" s="742"/>
      <c r="BR36" s="742"/>
      <c r="BS36" s="743"/>
      <c r="BT36" s="974"/>
      <c r="BU36" s="975"/>
      <c r="BV36" s="976"/>
      <c r="BW36" s="255"/>
      <c r="BX36" s="252"/>
    </row>
    <row r="37" spans="2:76" s="234" customFormat="1" ht="12.25" customHeight="1">
      <c r="B37" s="244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22"/>
      <c r="AJ37" s="20"/>
      <c r="AK37" s="20"/>
      <c r="AL37" s="20"/>
      <c r="AM37" s="20"/>
      <c r="AN37" s="20"/>
      <c r="AO37" s="20"/>
      <c r="AP37" s="20"/>
      <c r="AQ37" s="20"/>
      <c r="AR37" s="21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141"/>
      <c r="BM37" s="142"/>
      <c r="BN37" s="142"/>
      <c r="BO37" s="143"/>
      <c r="BP37" s="741"/>
      <c r="BQ37" s="742"/>
      <c r="BR37" s="742"/>
      <c r="BS37" s="743"/>
      <c r="BT37" s="974"/>
      <c r="BU37" s="975"/>
      <c r="BV37" s="976"/>
      <c r="BW37" s="255"/>
      <c r="BX37" s="252"/>
    </row>
    <row r="38" spans="2:76" s="234" customFormat="1" ht="12.25" customHeight="1">
      <c r="B38" s="253"/>
      <c r="C38" s="259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22"/>
      <c r="AJ38" s="20"/>
      <c r="AK38" s="20"/>
      <c r="AL38" s="20"/>
      <c r="AM38" s="20"/>
      <c r="AN38" s="20"/>
      <c r="AO38" s="20"/>
      <c r="AP38" s="20"/>
      <c r="AQ38" s="20"/>
      <c r="AR38" s="21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141"/>
      <c r="BM38" s="142"/>
      <c r="BN38" s="142"/>
      <c r="BO38" s="143"/>
      <c r="BP38" s="741"/>
      <c r="BQ38" s="742"/>
      <c r="BR38" s="742"/>
      <c r="BS38" s="743"/>
      <c r="BT38" s="974"/>
      <c r="BU38" s="975"/>
      <c r="BV38" s="976"/>
      <c r="BW38" s="255"/>
      <c r="BX38" s="252"/>
    </row>
    <row r="39" spans="2:76" s="234" customFormat="1" ht="12.25" customHeight="1">
      <c r="B39" s="253"/>
      <c r="C39" s="259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22"/>
      <c r="AJ39" s="20"/>
      <c r="AK39" s="20"/>
      <c r="AL39" s="20"/>
      <c r="AM39" s="20"/>
      <c r="AN39" s="20"/>
      <c r="AO39" s="20"/>
      <c r="AP39" s="20"/>
      <c r="AQ39" s="20"/>
      <c r="AR39" s="21"/>
      <c r="AS39" s="971"/>
      <c r="AT39" s="971"/>
      <c r="AU39" s="971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141"/>
      <c r="BM39" s="142"/>
      <c r="BN39" s="142"/>
      <c r="BO39" s="143"/>
      <c r="BP39" s="741"/>
      <c r="BQ39" s="742"/>
      <c r="BR39" s="742"/>
      <c r="BS39" s="743"/>
      <c r="BT39" s="974"/>
      <c r="BU39" s="975"/>
      <c r="BV39" s="976"/>
      <c r="BW39" s="255"/>
      <c r="BX39" s="252"/>
    </row>
    <row r="40" spans="2:76" s="234" customFormat="1" ht="12.25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22"/>
      <c r="AJ40" s="20"/>
      <c r="AK40" s="20"/>
      <c r="AL40" s="20"/>
      <c r="AM40" s="20"/>
      <c r="AN40" s="20"/>
      <c r="AO40" s="20"/>
      <c r="AP40" s="20"/>
      <c r="AQ40" s="20"/>
      <c r="AR40" s="21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141"/>
      <c r="BM40" s="142"/>
      <c r="BN40" s="142"/>
      <c r="BO40" s="143"/>
      <c r="BP40" s="741"/>
      <c r="BQ40" s="742"/>
      <c r="BR40" s="742"/>
      <c r="BS40" s="743"/>
      <c r="BT40" s="974"/>
      <c r="BU40" s="975"/>
      <c r="BV40" s="976"/>
      <c r="BW40" s="255"/>
      <c r="BX40" s="252"/>
    </row>
    <row r="41" spans="2:76" s="234" customFormat="1" ht="12.25" customHeight="1">
      <c r="B41" s="253"/>
      <c r="C41" s="259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22"/>
      <c r="AJ41" s="20"/>
      <c r="AK41" s="20"/>
      <c r="AL41" s="20"/>
      <c r="AM41" s="20"/>
      <c r="AN41" s="20"/>
      <c r="AO41" s="20"/>
      <c r="AP41" s="20"/>
      <c r="AQ41" s="20"/>
      <c r="AR41" s="21"/>
      <c r="AS41" s="971"/>
      <c r="AT41" s="971"/>
      <c r="AU41" s="971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138"/>
      <c r="BM41" s="139"/>
      <c r="BN41" s="139"/>
      <c r="BO41" s="140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 ht="12.25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22"/>
      <c r="AJ42" s="20"/>
      <c r="AK42" s="20"/>
      <c r="AL42" s="20"/>
      <c r="AM42" s="20"/>
      <c r="AN42" s="20"/>
      <c r="AO42" s="20"/>
      <c r="AP42" s="20"/>
      <c r="AQ42" s="20"/>
      <c r="AR42" s="21"/>
      <c r="AS42" s="971"/>
      <c r="AT42" s="971"/>
      <c r="AU42" s="971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138"/>
      <c r="BM42" s="139"/>
      <c r="BN42" s="139"/>
      <c r="BO42" s="140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 ht="12.25" customHeight="1">
      <c r="B43" s="253"/>
      <c r="C43" s="259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22"/>
      <c r="AJ43" s="20"/>
      <c r="AK43" s="20"/>
      <c r="AL43" s="20"/>
      <c r="AM43" s="20"/>
      <c r="AN43" s="20"/>
      <c r="AO43" s="20"/>
      <c r="AP43" s="20"/>
      <c r="AQ43" s="20"/>
      <c r="AR43" s="21"/>
      <c r="AS43" s="971"/>
      <c r="AT43" s="971"/>
      <c r="AU43" s="971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141"/>
      <c r="BM43" s="142"/>
      <c r="BN43" s="142"/>
      <c r="BO43" s="143"/>
      <c r="BP43" s="741"/>
      <c r="BQ43" s="742"/>
      <c r="BR43" s="742"/>
      <c r="BS43" s="743"/>
      <c r="BT43" s="974"/>
      <c r="BU43" s="975"/>
      <c r="BV43" s="976"/>
      <c r="BW43" s="255"/>
      <c r="BX43" s="252"/>
    </row>
    <row r="44" spans="2:76" s="234" customFormat="1" ht="12.25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22"/>
      <c r="AJ44" s="20"/>
      <c r="AK44" s="20"/>
      <c r="AL44" s="20"/>
      <c r="AM44" s="20"/>
      <c r="AN44" s="20"/>
      <c r="AO44" s="20"/>
      <c r="AP44" s="20"/>
      <c r="AQ44" s="20"/>
      <c r="AR44" s="21"/>
      <c r="AS44" s="971"/>
      <c r="AT44" s="971"/>
      <c r="AU44" s="971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138"/>
      <c r="BM44" s="139"/>
      <c r="BN44" s="139"/>
      <c r="BO44" s="140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 ht="12.25" customHeight="1">
      <c r="B45" s="253"/>
      <c r="C45" s="259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22"/>
      <c r="AJ45" s="20"/>
      <c r="AK45" s="20"/>
      <c r="AL45" s="20"/>
      <c r="AM45" s="20"/>
      <c r="AN45" s="20"/>
      <c r="AO45" s="20"/>
      <c r="AP45" s="20"/>
      <c r="AQ45" s="20"/>
      <c r="AR45" s="21"/>
      <c r="AS45" s="971"/>
      <c r="AT45" s="971"/>
      <c r="AU45" s="971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138"/>
      <c r="BM45" s="139"/>
      <c r="BN45" s="139"/>
      <c r="BO45" s="140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 ht="12.25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22"/>
      <c r="AJ46" s="20"/>
      <c r="AK46" s="20"/>
      <c r="AL46" s="20"/>
      <c r="AM46" s="20"/>
      <c r="AN46" s="20"/>
      <c r="AO46" s="20"/>
      <c r="AP46" s="20"/>
      <c r="AQ46" s="20"/>
      <c r="AR46" s="21"/>
      <c r="AS46" s="973"/>
      <c r="AT46" s="973"/>
      <c r="AU46" s="973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141"/>
      <c r="BM46" s="142"/>
      <c r="BN46" s="142"/>
      <c r="BO46" s="143"/>
      <c r="BP46" s="741"/>
      <c r="BQ46" s="742"/>
      <c r="BR46" s="742"/>
      <c r="BS46" s="743"/>
      <c r="BT46" s="974"/>
      <c r="BU46" s="975"/>
      <c r="BV46" s="976"/>
      <c r="BW46" s="255"/>
      <c r="BX46" s="252"/>
    </row>
    <row r="47" spans="2:76" s="234" customFormat="1" ht="12.25" customHeight="1">
      <c r="B47" s="253"/>
      <c r="C47" s="259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22"/>
      <c r="AJ47" s="20"/>
      <c r="AK47" s="20"/>
      <c r="AL47" s="20"/>
      <c r="AM47" s="20"/>
      <c r="AN47" s="20"/>
      <c r="AO47" s="20"/>
      <c r="AP47" s="20"/>
      <c r="AQ47" s="20"/>
      <c r="AR47" s="21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141"/>
      <c r="BM47" s="142"/>
      <c r="BN47" s="142"/>
      <c r="BO47" s="143"/>
      <c r="BP47" s="741"/>
      <c r="BQ47" s="742"/>
      <c r="BR47" s="742"/>
      <c r="BS47" s="743"/>
      <c r="BT47" s="974"/>
      <c r="BU47" s="975"/>
      <c r="BV47" s="976"/>
      <c r="BW47" s="255"/>
      <c r="BX47" s="252"/>
    </row>
    <row r="48" spans="2:76" s="234" customFormat="1" ht="12.25" customHeight="1">
      <c r="B48" s="244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22"/>
      <c r="AJ48" s="20"/>
      <c r="AK48" s="20"/>
      <c r="AL48" s="20"/>
      <c r="AM48" s="20"/>
      <c r="AN48" s="20"/>
      <c r="AO48" s="20"/>
      <c r="AP48" s="20"/>
      <c r="AQ48" s="20"/>
      <c r="AR48" s="21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141"/>
      <c r="BM48" s="142"/>
      <c r="BN48" s="142"/>
      <c r="BO48" s="143"/>
      <c r="BP48" s="741"/>
      <c r="BQ48" s="742"/>
      <c r="BR48" s="742"/>
      <c r="BS48" s="743"/>
      <c r="BT48" s="974"/>
      <c r="BU48" s="975"/>
      <c r="BV48" s="976"/>
      <c r="BW48" s="255"/>
      <c r="BX48" s="252"/>
    </row>
    <row r="49" spans="2:76" s="234" customFormat="1" ht="12.25" customHeight="1">
      <c r="B49" s="244"/>
      <c r="C49" s="259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22"/>
      <c r="AJ49" s="20"/>
      <c r="AK49" s="20"/>
      <c r="AL49" s="20"/>
      <c r="AM49" s="20"/>
      <c r="AN49" s="20"/>
      <c r="AO49" s="20"/>
      <c r="AP49" s="20"/>
      <c r="AQ49" s="20"/>
      <c r="AR49" s="21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141"/>
      <c r="BM49" s="142"/>
      <c r="BN49" s="142"/>
      <c r="BO49" s="143"/>
      <c r="BP49" s="741"/>
      <c r="BQ49" s="742"/>
      <c r="BR49" s="742"/>
      <c r="BS49" s="743"/>
      <c r="BT49" s="974"/>
      <c r="BU49" s="975"/>
      <c r="BV49" s="976"/>
      <c r="BW49" s="255"/>
      <c r="BX49" s="252"/>
    </row>
    <row r="50" spans="2:76" s="234" customFormat="1" ht="12.25" customHeight="1">
      <c r="B50" s="244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22"/>
      <c r="AJ50" s="20"/>
      <c r="AK50" s="20"/>
      <c r="AL50" s="20"/>
      <c r="AM50" s="20"/>
      <c r="AN50" s="20"/>
      <c r="AO50" s="20"/>
      <c r="AP50" s="20"/>
      <c r="AQ50" s="20"/>
      <c r="AR50" s="21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141"/>
      <c r="BM50" s="142"/>
      <c r="BN50" s="142"/>
      <c r="BO50" s="143"/>
      <c r="BP50" s="741"/>
      <c r="BQ50" s="742"/>
      <c r="BR50" s="742"/>
      <c r="BS50" s="743"/>
      <c r="BT50" s="974"/>
      <c r="BU50" s="975"/>
      <c r="BV50" s="976"/>
      <c r="BW50" s="255"/>
      <c r="BX50" s="252"/>
    </row>
    <row r="51" spans="2:76" s="234" customFormat="1" ht="12.25" customHeight="1">
      <c r="B51" s="253"/>
      <c r="C51" s="259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22"/>
      <c r="AJ51" s="20"/>
      <c r="AK51" s="20"/>
      <c r="AL51" s="20"/>
      <c r="AM51" s="20"/>
      <c r="AN51" s="20"/>
      <c r="AO51" s="20"/>
      <c r="AP51" s="20"/>
      <c r="AQ51" s="20"/>
      <c r="AR51" s="21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141"/>
      <c r="BM51" s="142"/>
      <c r="BN51" s="142"/>
      <c r="BO51" s="143"/>
      <c r="BP51" s="741"/>
      <c r="BQ51" s="742"/>
      <c r="BR51" s="742"/>
      <c r="BS51" s="743"/>
      <c r="BT51" s="974"/>
      <c r="BU51" s="975"/>
      <c r="BV51" s="976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22"/>
      <c r="AJ52" s="20"/>
      <c r="AK52" s="20"/>
      <c r="AL52" s="20"/>
      <c r="AM52" s="20"/>
      <c r="AN52" s="20"/>
      <c r="AO52" s="20"/>
      <c r="AP52" s="20"/>
      <c r="AQ52" s="20"/>
      <c r="AR52" s="21"/>
      <c r="AS52" s="971"/>
      <c r="AT52" s="971"/>
      <c r="AU52" s="971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141"/>
      <c r="BM52" s="142"/>
      <c r="BN52" s="142"/>
      <c r="BO52" s="143"/>
      <c r="BP52" s="741"/>
      <c r="BQ52" s="742"/>
      <c r="BR52" s="742"/>
      <c r="BS52" s="743"/>
      <c r="BT52" s="974"/>
      <c r="BU52" s="975"/>
      <c r="BV52" s="976"/>
      <c r="BW52" s="255"/>
      <c r="BX52" s="252"/>
    </row>
    <row r="53" spans="2:76" s="234" customFormat="1" ht="12.25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22"/>
      <c r="AJ53" s="20"/>
      <c r="AK53" s="20"/>
      <c r="AL53" s="20"/>
      <c r="AM53" s="20"/>
      <c r="AN53" s="20"/>
      <c r="AO53" s="20"/>
      <c r="AP53" s="20"/>
      <c r="AQ53" s="20"/>
      <c r="AR53" s="21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141"/>
      <c r="BM53" s="142"/>
      <c r="BN53" s="142"/>
      <c r="BO53" s="143"/>
      <c r="BP53" s="741"/>
      <c r="BQ53" s="742"/>
      <c r="BR53" s="742"/>
      <c r="BS53" s="743"/>
      <c r="BT53" s="974"/>
      <c r="BU53" s="975"/>
      <c r="BV53" s="976"/>
      <c r="BW53" s="255"/>
      <c r="BX53" s="252"/>
    </row>
    <row r="54" spans="2:76" s="234" customFormat="1" ht="12.25" customHeight="1">
      <c r="B54" s="253"/>
      <c r="C54" s="259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22"/>
      <c r="AJ54" s="20"/>
      <c r="AK54" s="20"/>
      <c r="AL54" s="20"/>
      <c r="AM54" s="20"/>
      <c r="AN54" s="20"/>
      <c r="AO54" s="20"/>
      <c r="AP54" s="20"/>
      <c r="AQ54" s="20"/>
      <c r="AR54" s="21"/>
      <c r="AS54" s="971"/>
      <c r="AT54" s="971"/>
      <c r="AU54" s="971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138"/>
      <c r="BM54" s="139"/>
      <c r="BN54" s="139"/>
      <c r="BO54" s="140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 ht="12.25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22"/>
      <c r="AJ55" s="20"/>
      <c r="AK55" s="20"/>
      <c r="AL55" s="20"/>
      <c r="AM55" s="20"/>
      <c r="AN55" s="20"/>
      <c r="AO55" s="20"/>
      <c r="AP55" s="20"/>
      <c r="AQ55" s="20"/>
      <c r="AR55" s="21"/>
      <c r="AS55" s="971"/>
      <c r="AT55" s="971"/>
      <c r="AU55" s="971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138"/>
      <c r="BM55" s="139"/>
      <c r="BN55" s="139"/>
      <c r="BO55" s="140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 ht="12.25" customHeight="1">
      <c r="B56" s="253"/>
      <c r="C56" s="259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22"/>
      <c r="AJ56" s="20"/>
      <c r="AK56" s="20"/>
      <c r="AL56" s="20"/>
      <c r="AM56" s="20"/>
      <c r="AN56" s="20"/>
      <c r="AO56" s="20"/>
      <c r="AP56" s="20"/>
      <c r="AQ56" s="20"/>
      <c r="AR56" s="21"/>
      <c r="AS56" s="971"/>
      <c r="AT56" s="971"/>
      <c r="AU56" s="971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141"/>
      <c r="BM56" s="142"/>
      <c r="BN56" s="142"/>
      <c r="BO56" s="143"/>
      <c r="BP56" s="741"/>
      <c r="BQ56" s="742"/>
      <c r="BR56" s="742"/>
      <c r="BS56" s="743"/>
      <c r="BT56" s="974"/>
      <c r="BU56" s="975"/>
      <c r="BV56" s="976"/>
      <c r="BW56" s="255"/>
      <c r="BX56" s="252"/>
    </row>
    <row r="57" spans="2:76" s="234" customFormat="1" ht="12.25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22"/>
      <c r="AJ57" s="20"/>
      <c r="AK57" s="20"/>
      <c r="AL57" s="20"/>
      <c r="AM57" s="20"/>
      <c r="AN57" s="20"/>
      <c r="AO57" s="20"/>
      <c r="AP57" s="20"/>
      <c r="AQ57" s="20"/>
      <c r="AR57" s="21"/>
      <c r="AS57" s="971"/>
      <c r="AT57" s="971"/>
      <c r="AU57" s="971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138"/>
      <c r="BM57" s="139"/>
      <c r="BN57" s="139"/>
      <c r="BO57" s="140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 ht="12.25" customHeight="1">
      <c r="B58" s="253"/>
      <c r="C58" s="259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22"/>
      <c r="AJ58" s="20"/>
      <c r="AK58" s="20"/>
      <c r="AL58" s="20"/>
      <c r="AM58" s="20"/>
      <c r="AN58" s="20"/>
      <c r="AO58" s="20"/>
      <c r="AP58" s="20"/>
      <c r="AQ58" s="20"/>
      <c r="AR58" s="21"/>
      <c r="AS58" s="971"/>
      <c r="AT58" s="971"/>
      <c r="AU58" s="971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138"/>
      <c r="BM58" s="139"/>
      <c r="BN58" s="139"/>
      <c r="BO58" s="140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 ht="12.25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22"/>
      <c r="AJ59" s="20"/>
      <c r="AK59" s="20"/>
      <c r="AL59" s="20"/>
      <c r="AM59" s="20"/>
      <c r="AN59" s="20"/>
      <c r="AO59" s="20"/>
      <c r="AP59" s="20"/>
      <c r="AQ59" s="20"/>
      <c r="AR59" s="21"/>
      <c r="AS59" s="973"/>
      <c r="AT59" s="973"/>
      <c r="AU59" s="973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141"/>
      <c r="BM59" s="142"/>
      <c r="BN59" s="142"/>
      <c r="BO59" s="143"/>
      <c r="BP59" s="741"/>
      <c r="BQ59" s="742"/>
      <c r="BR59" s="742"/>
      <c r="BS59" s="743"/>
      <c r="BT59" s="974"/>
      <c r="BU59" s="975"/>
      <c r="BV59" s="976"/>
      <c r="BW59" s="255"/>
      <c r="BX59" s="252"/>
    </row>
    <row r="60" spans="2:76" s="234" customFormat="1" ht="12.25" customHeight="1">
      <c r="B60" s="253"/>
      <c r="C60" s="259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22"/>
      <c r="AJ60" s="20"/>
      <c r="AK60" s="20"/>
      <c r="AL60" s="20"/>
      <c r="AM60" s="20"/>
      <c r="AN60" s="20"/>
      <c r="AO60" s="20"/>
      <c r="AP60" s="20"/>
      <c r="AQ60" s="20"/>
      <c r="AR60" s="21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141"/>
      <c r="BM60" s="142"/>
      <c r="BN60" s="142"/>
      <c r="BO60" s="143"/>
      <c r="BP60" s="741"/>
      <c r="BQ60" s="742"/>
      <c r="BR60" s="742"/>
      <c r="BS60" s="743"/>
      <c r="BT60" s="974"/>
      <c r="BU60" s="975"/>
      <c r="BV60" s="976"/>
      <c r="BW60" s="255"/>
      <c r="BX60" s="252"/>
    </row>
    <row r="61" spans="2:76" s="234" customFormat="1" ht="12.25" customHeight="1">
      <c r="B61" s="244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22"/>
      <c r="AJ61" s="20"/>
      <c r="AK61" s="20"/>
      <c r="AL61" s="20"/>
      <c r="AM61" s="20"/>
      <c r="AN61" s="20"/>
      <c r="AO61" s="20"/>
      <c r="AP61" s="20"/>
      <c r="AQ61" s="20"/>
      <c r="AR61" s="21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141"/>
      <c r="BM61" s="142"/>
      <c r="BN61" s="142"/>
      <c r="BO61" s="143"/>
      <c r="BP61" s="741"/>
      <c r="BQ61" s="742"/>
      <c r="BR61" s="742"/>
      <c r="BS61" s="743"/>
      <c r="BT61" s="974"/>
      <c r="BU61" s="975"/>
      <c r="BV61" s="976"/>
      <c r="BW61" s="255"/>
      <c r="BX61" s="252"/>
    </row>
    <row r="62" spans="2:76" s="234" customFormat="1" ht="12.25" customHeight="1">
      <c r="B62" s="244"/>
      <c r="C62" s="259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22"/>
      <c r="AJ62" s="20"/>
      <c r="AK62" s="20"/>
      <c r="AL62" s="20"/>
      <c r="AM62" s="20"/>
      <c r="AN62" s="20"/>
      <c r="AO62" s="20"/>
      <c r="AP62" s="20"/>
      <c r="AQ62" s="20"/>
      <c r="AR62" s="21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141"/>
      <c r="BM62" s="142"/>
      <c r="BN62" s="142"/>
      <c r="BO62" s="143"/>
      <c r="BP62" s="741"/>
      <c r="BQ62" s="742"/>
      <c r="BR62" s="742"/>
      <c r="BS62" s="743"/>
      <c r="BT62" s="974"/>
      <c r="BU62" s="975"/>
      <c r="BV62" s="976"/>
      <c r="BW62" s="255"/>
      <c r="BX62" s="252"/>
    </row>
    <row r="63" spans="2:76" s="234" customFormat="1" ht="12.25" customHeight="1">
      <c r="B63" s="244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22"/>
      <c r="AJ63" s="20"/>
      <c r="AK63" s="20"/>
      <c r="AL63" s="20"/>
      <c r="AM63" s="20"/>
      <c r="AN63" s="20"/>
      <c r="AO63" s="20"/>
      <c r="AP63" s="20"/>
      <c r="AQ63" s="20"/>
      <c r="AR63" s="21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141"/>
      <c r="BM63" s="142"/>
      <c r="BN63" s="142"/>
      <c r="BO63" s="143"/>
      <c r="BP63" s="741"/>
      <c r="BQ63" s="742"/>
      <c r="BR63" s="742"/>
      <c r="BS63" s="743"/>
      <c r="BT63" s="974"/>
      <c r="BU63" s="975"/>
      <c r="BV63" s="976"/>
      <c r="BW63" s="255"/>
      <c r="BX63" s="252"/>
    </row>
    <row r="64" spans="2:76" s="234" customFormat="1" ht="12.25" customHeight="1">
      <c r="B64" s="253"/>
      <c r="C64" s="259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22"/>
      <c r="AJ64" s="20"/>
      <c r="AK64" s="20"/>
      <c r="AL64" s="20"/>
      <c r="AM64" s="20"/>
      <c r="AN64" s="20"/>
      <c r="AO64" s="20"/>
      <c r="AP64" s="20"/>
      <c r="AQ64" s="20"/>
      <c r="AR64" s="21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141"/>
      <c r="BM64" s="142"/>
      <c r="BN64" s="142"/>
      <c r="BO64" s="143"/>
      <c r="BP64" s="741"/>
      <c r="BQ64" s="742"/>
      <c r="BR64" s="742"/>
      <c r="BS64" s="743"/>
      <c r="BT64" s="974"/>
      <c r="BU64" s="975"/>
      <c r="BV64" s="976"/>
      <c r="BW64" s="255"/>
      <c r="BX64" s="252"/>
    </row>
    <row r="65" spans="1:76" s="234" customFormat="1" ht="12.25" customHeight="1">
      <c r="B65" s="253"/>
      <c r="C65" s="259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22"/>
      <c r="AJ65" s="20"/>
      <c r="AK65" s="20"/>
      <c r="AL65" s="20"/>
      <c r="AM65" s="20"/>
      <c r="AN65" s="20"/>
      <c r="AO65" s="20"/>
      <c r="AP65" s="20"/>
      <c r="AQ65" s="20"/>
      <c r="AR65" s="21"/>
      <c r="AS65" s="971"/>
      <c r="AT65" s="971"/>
      <c r="AU65" s="971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141"/>
      <c r="BM65" s="142"/>
      <c r="BN65" s="142"/>
      <c r="BO65" s="143"/>
      <c r="BP65" s="741"/>
      <c r="BQ65" s="742"/>
      <c r="BR65" s="742"/>
      <c r="BS65" s="743"/>
      <c r="BT65" s="974"/>
      <c r="BU65" s="975"/>
      <c r="BV65" s="976"/>
      <c r="BW65" s="255"/>
      <c r="BX65" s="252"/>
    </row>
    <row r="66" spans="1:76" s="234" customFormat="1" ht="12.25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22"/>
      <c r="AJ66" s="20"/>
      <c r="AK66" s="20"/>
      <c r="AL66" s="20"/>
      <c r="AM66" s="20"/>
      <c r="AN66" s="20"/>
      <c r="AO66" s="20"/>
      <c r="AP66" s="20"/>
      <c r="AQ66" s="20"/>
      <c r="AR66" s="21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141"/>
      <c r="BM66" s="142"/>
      <c r="BN66" s="142"/>
      <c r="BO66" s="143"/>
      <c r="BP66" s="741"/>
      <c r="BQ66" s="742"/>
      <c r="BR66" s="742"/>
      <c r="BS66" s="743"/>
      <c r="BT66" s="974"/>
      <c r="BU66" s="975"/>
      <c r="BV66" s="976"/>
      <c r="BW66" s="255"/>
      <c r="BX66" s="252"/>
    </row>
    <row r="67" spans="1:76" s="234" customFormat="1" ht="12.25" customHeight="1">
      <c r="B67" s="253"/>
      <c r="C67" s="259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22"/>
      <c r="AJ67" s="20"/>
      <c r="AK67" s="20"/>
      <c r="AL67" s="20"/>
      <c r="AM67" s="20"/>
      <c r="AN67" s="20"/>
      <c r="AO67" s="20"/>
      <c r="AP67" s="20"/>
      <c r="AQ67" s="20"/>
      <c r="AR67" s="21"/>
      <c r="AS67" s="971"/>
      <c r="AT67" s="971"/>
      <c r="AU67" s="971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138"/>
      <c r="BM67" s="139"/>
      <c r="BN67" s="139"/>
      <c r="BO67" s="140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 ht="12.25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22"/>
      <c r="AJ68" s="20"/>
      <c r="AK68" s="20"/>
      <c r="AL68" s="20"/>
      <c r="AM68" s="20"/>
      <c r="AN68" s="20"/>
      <c r="AO68" s="20"/>
      <c r="AP68" s="20"/>
      <c r="AQ68" s="20"/>
      <c r="AR68" s="21"/>
      <c r="AS68" s="971"/>
      <c r="AT68" s="971"/>
      <c r="AU68" s="971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138"/>
      <c r="BM68" s="139"/>
      <c r="BN68" s="139"/>
      <c r="BO68" s="140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22"/>
      <c r="AJ69" s="20"/>
      <c r="AK69" s="20"/>
      <c r="AL69" s="20"/>
      <c r="AM69" s="20"/>
      <c r="AN69" s="20"/>
      <c r="AO69" s="20"/>
      <c r="AP69" s="20"/>
      <c r="AQ69" s="20"/>
      <c r="AR69" s="21"/>
      <c r="AS69" s="971"/>
      <c r="AT69" s="971"/>
      <c r="AU69" s="971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138"/>
      <c r="BM69" s="139"/>
      <c r="BN69" s="139"/>
      <c r="BO69" s="140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 ht="12.25" customHeight="1">
      <c r="B70" s="253"/>
      <c r="C70" s="259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22"/>
      <c r="AJ70" s="20"/>
      <c r="AK70" s="20"/>
      <c r="AL70" s="20"/>
      <c r="AM70" s="20"/>
      <c r="AN70" s="20"/>
      <c r="AO70" s="20"/>
      <c r="AP70" s="20"/>
      <c r="AQ70" s="20"/>
      <c r="AR70" s="21"/>
      <c r="AS70" s="971"/>
      <c r="AT70" s="971"/>
      <c r="AU70" s="971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138"/>
      <c r="BM70" s="139"/>
      <c r="BN70" s="139"/>
      <c r="BO70" s="140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s="234" customFormat="1" ht="12.25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22"/>
      <c r="AJ71" s="20"/>
      <c r="AK71" s="20"/>
      <c r="AL71" s="20"/>
      <c r="AM71" s="20"/>
      <c r="AN71" s="20"/>
      <c r="AO71" s="20"/>
      <c r="AP71" s="20"/>
      <c r="AQ71" s="20"/>
      <c r="AR71" s="21"/>
      <c r="AS71" s="973"/>
      <c r="AT71" s="973"/>
      <c r="AU71" s="973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53"/>
      <c r="BI71" s="754"/>
      <c r="BJ71" s="754"/>
      <c r="BK71" s="755"/>
      <c r="BL71" s="141"/>
      <c r="BM71" s="142"/>
      <c r="BN71" s="142"/>
      <c r="BO71" s="143"/>
      <c r="BP71" s="741"/>
      <c r="BQ71" s="742"/>
      <c r="BR71" s="742"/>
      <c r="BS71" s="743"/>
      <c r="BT71" s="974"/>
      <c r="BU71" s="975"/>
      <c r="BV71" s="976"/>
      <c r="BW71" s="255"/>
      <c r="BX71" s="252"/>
    </row>
    <row r="72" spans="1:76" s="234" customFormat="1" ht="12.25" customHeight="1">
      <c r="B72" s="253"/>
      <c r="C72" s="259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22"/>
      <c r="AJ72" s="20"/>
      <c r="AK72" s="20"/>
      <c r="AL72" s="20"/>
      <c r="AM72" s="20"/>
      <c r="AN72" s="20"/>
      <c r="AO72" s="20"/>
      <c r="AP72" s="20"/>
      <c r="AQ72" s="20"/>
      <c r="AR72" s="21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141"/>
      <c r="BM72" s="142"/>
      <c r="BN72" s="142"/>
      <c r="BO72" s="143"/>
      <c r="BP72" s="741"/>
      <c r="BQ72" s="742"/>
      <c r="BR72" s="742"/>
      <c r="BS72" s="743"/>
      <c r="BT72" s="974"/>
      <c r="BU72" s="975"/>
      <c r="BV72" s="976"/>
      <c r="BW72" s="255"/>
      <c r="BX72" s="252"/>
    </row>
    <row r="73" spans="1:76" s="234" customFormat="1" ht="12.25" customHeight="1">
      <c r="B73" s="244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1"/>
      <c r="AI73" s="22"/>
      <c r="AJ73" s="20"/>
      <c r="AK73" s="20"/>
      <c r="AL73" s="20"/>
      <c r="AM73" s="20"/>
      <c r="AN73" s="20"/>
      <c r="AO73" s="20"/>
      <c r="AP73" s="20"/>
      <c r="AQ73" s="20"/>
      <c r="AR73" s="21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141"/>
      <c r="BM73" s="142"/>
      <c r="BN73" s="142"/>
      <c r="BO73" s="143"/>
      <c r="BP73" s="741"/>
      <c r="BQ73" s="742"/>
      <c r="BR73" s="742"/>
      <c r="BS73" s="743"/>
      <c r="BT73" s="974"/>
      <c r="BU73" s="975"/>
      <c r="BV73" s="976"/>
      <c r="BW73" s="255"/>
      <c r="BX73" s="252"/>
    </row>
    <row r="74" spans="1:76" s="234" customFormat="1" ht="12.25" customHeight="1">
      <c r="B74" s="244"/>
      <c r="C74" s="259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1"/>
      <c r="AI74" s="22"/>
      <c r="AJ74" s="20"/>
      <c r="AK74" s="20"/>
      <c r="AL74" s="20"/>
      <c r="AM74" s="20"/>
      <c r="AN74" s="20"/>
      <c r="AO74" s="20"/>
      <c r="AP74" s="20"/>
      <c r="AQ74" s="20"/>
      <c r="AR74" s="21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141"/>
      <c r="BM74" s="142"/>
      <c r="BN74" s="142"/>
      <c r="BO74" s="143"/>
      <c r="BP74" s="741"/>
      <c r="BQ74" s="742"/>
      <c r="BR74" s="742"/>
      <c r="BS74" s="743"/>
      <c r="BT74" s="974"/>
      <c r="BU74" s="975"/>
      <c r="BV74" s="976"/>
      <c r="BW74" s="255"/>
      <c r="BX74" s="252"/>
    </row>
    <row r="75" spans="1:76" s="234" customFormat="1" ht="12.25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1"/>
      <c r="AI75" s="22"/>
      <c r="AJ75" s="20"/>
      <c r="AK75" s="20"/>
      <c r="AL75" s="20"/>
      <c r="AM75" s="20"/>
      <c r="AN75" s="20"/>
      <c r="AO75" s="20"/>
      <c r="AP75" s="20"/>
      <c r="AQ75" s="20"/>
      <c r="AR75" s="21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141"/>
      <c r="BM75" s="142"/>
      <c r="BN75" s="142"/>
      <c r="BO75" s="143"/>
      <c r="BP75" s="741"/>
      <c r="BQ75" s="742"/>
      <c r="BR75" s="742"/>
      <c r="BS75" s="743"/>
      <c r="BT75" s="974"/>
      <c r="BU75" s="975"/>
      <c r="BV75" s="976"/>
      <c r="BW75" s="255"/>
      <c r="BX75" s="252"/>
    </row>
    <row r="76" spans="1:76" s="234" customFormat="1" ht="12.25" customHeight="1">
      <c r="B76" s="253"/>
      <c r="C76" s="259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2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1"/>
      <c r="AI76" s="22"/>
      <c r="AJ76" s="20"/>
      <c r="AK76" s="20"/>
      <c r="AL76" s="20"/>
      <c r="AM76" s="20"/>
      <c r="AN76" s="20"/>
      <c r="AO76" s="20"/>
      <c r="AP76" s="20"/>
      <c r="AQ76" s="20"/>
      <c r="AR76" s="21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141"/>
      <c r="BM76" s="142"/>
      <c r="BN76" s="142"/>
      <c r="BO76" s="143"/>
      <c r="BP76" s="741"/>
      <c r="BQ76" s="742"/>
      <c r="BR76" s="742"/>
      <c r="BS76" s="743"/>
      <c r="BT76" s="974"/>
      <c r="BU76" s="975"/>
      <c r="BV76" s="976"/>
      <c r="BW76" s="255"/>
      <c r="BX76" s="252"/>
    </row>
    <row r="77" spans="1:76" s="234" customFormat="1" ht="12.25" customHeight="1">
      <c r="B77" s="253"/>
      <c r="C77" s="259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2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1"/>
      <c r="AI77" s="22"/>
      <c r="AJ77" s="20"/>
      <c r="AK77" s="20"/>
      <c r="AL77" s="20"/>
      <c r="AM77" s="20"/>
      <c r="AN77" s="20"/>
      <c r="AO77" s="20"/>
      <c r="AP77" s="20"/>
      <c r="AQ77" s="20"/>
      <c r="AR77" s="21"/>
      <c r="AS77" s="971"/>
      <c r="AT77" s="971"/>
      <c r="AU77" s="971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53"/>
      <c r="BI77" s="754"/>
      <c r="BJ77" s="754"/>
      <c r="BK77" s="755"/>
      <c r="BL77" s="141"/>
      <c r="BM77" s="142"/>
      <c r="BN77" s="142"/>
      <c r="BO77" s="143"/>
      <c r="BP77" s="741"/>
      <c r="BQ77" s="742"/>
      <c r="BR77" s="742"/>
      <c r="BS77" s="743"/>
      <c r="BT77" s="974"/>
      <c r="BU77" s="975"/>
      <c r="BV77" s="976"/>
      <c r="BW77" s="255"/>
      <c r="BX77" s="252"/>
    </row>
    <row r="78" spans="1:76" s="234" customFormat="1" ht="12.25" customHeight="1">
      <c r="B78" s="253"/>
      <c r="C78" s="261"/>
      <c r="D78" s="747"/>
      <c r="E78" s="748"/>
      <c r="F78" s="747"/>
      <c r="G78" s="748"/>
      <c r="H78" s="266"/>
      <c r="I78" s="266"/>
      <c r="J78" s="267"/>
      <c r="K78" s="267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1"/>
      <c r="W78" s="22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1"/>
      <c r="AI78" s="22"/>
      <c r="AJ78" s="20"/>
      <c r="AK78" s="20"/>
      <c r="AL78" s="20"/>
      <c r="AM78" s="20"/>
      <c r="AN78" s="20"/>
      <c r="AO78" s="20"/>
      <c r="AP78" s="20"/>
      <c r="AQ78" s="20"/>
      <c r="AR78" s="21"/>
      <c r="AS78" s="971"/>
      <c r="AT78" s="971"/>
      <c r="AU78" s="971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53"/>
      <c r="BI78" s="754"/>
      <c r="BJ78" s="754"/>
      <c r="BK78" s="755"/>
      <c r="BL78" s="141"/>
      <c r="BM78" s="142"/>
      <c r="BN78" s="142"/>
      <c r="BO78" s="143"/>
      <c r="BP78" s="741"/>
      <c r="BQ78" s="742"/>
      <c r="BR78" s="742"/>
      <c r="BS78" s="743"/>
      <c r="BT78" s="974"/>
      <c r="BU78" s="975"/>
      <c r="BV78" s="976"/>
      <c r="BW78" s="255"/>
      <c r="BX78" s="252"/>
    </row>
    <row r="79" spans="1:76" ht="12.25" customHeight="1" thickBot="1">
      <c r="A79" s="269"/>
      <c r="B79" s="270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2"/>
      <c r="BX79" s="273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</sheetData>
  <mergeCells count="580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I12:P12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S23:AU23"/>
    <mergeCell ref="AV23:AY23"/>
    <mergeCell ref="AZ23:BC23"/>
    <mergeCell ref="BD23:BG23"/>
    <mergeCell ref="BH23:BK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AI23:AR23"/>
    <mergeCell ref="D24:E24"/>
    <mergeCell ref="F24:G24"/>
    <mergeCell ref="AS24:AU24"/>
    <mergeCell ref="AV24:AY24"/>
    <mergeCell ref="AZ24:BC24"/>
    <mergeCell ref="BD24:BG24"/>
    <mergeCell ref="BH24:BK24"/>
    <mergeCell ref="BP24:BS24"/>
    <mergeCell ref="BT24:BV24"/>
    <mergeCell ref="AI24:AR24"/>
    <mergeCell ref="BL24:BO24"/>
    <mergeCell ref="D25:E25"/>
    <mergeCell ref="F25:G25"/>
    <mergeCell ref="AS25:AU25"/>
    <mergeCell ref="AV25:AY25"/>
    <mergeCell ref="AZ25:BC25"/>
    <mergeCell ref="BD25:BG25"/>
    <mergeCell ref="BH25:BK25"/>
    <mergeCell ref="BP25:BS25"/>
    <mergeCell ref="BT25:BV25"/>
    <mergeCell ref="BL25:BO25"/>
    <mergeCell ref="AI25:AR25"/>
    <mergeCell ref="BH77:BK77"/>
    <mergeCell ref="BP77:BS77"/>
    <mergeCell ref="BT77:BV77"/>
    <mergeCell ref="D78:E78"/>
    <mergeCell ref="F78:G78"/>
    <mergeCell ref="AS78:AU78"/>
    <mergeCell ref="AV78:AY78"/>
    <mergeCell ref="AZ78:BC78"/>
    <mergeCell ref="BD78:BG78"/>
    <mergeCell ref="BH78:BK78"/>
    <mergeCell ref="D77:E77"/>
    <mergeCell ref="F77:G77"/>
    <mergeCell ref="AS77:AU77"/>
    <mergeCell ref="AV77:AY77"/>
    <mergeCell ref="AZ77:BC77"/>
    <mergeCell ref="BD77:BG77"/>
    <mergeCell ref="BP78:BS78"/>
    <mergeCell ref="BT78:BV78"/>
    <mergeCell ref="D65:E65"/>
    <mergeCell ref="F65:G65"/>
    <mergeCell ref="AS65:AU65"/>
    <mergeCell ref="AV65:AY65"/>
    <mergeCell ref="AZ65:BC65"/>
    <mergeCell ref="BD65:BG65"/>
    <mergeCell ref="BH65:BK65"/>
    <mergeCell ref="BP65:BS65"/>
    <mergeCell ref="BT65:BV65"/>
    <mergeCell ref="D66:E66"/>
    <mergeCell ref="F66:G66"/>
    <mergeCell ref="AS66:AU66"/>
    <mergeCell ref="AV66:AY66"/>
    <mergeCell ref="AZ66:BC66"/>
    <mergeCell ref="BD66:BG66"/>
    <mergeCell ref="BH66:BK66"/>
    <mergeCell ref="BP66:BS66"/>
    <mergeCell ref="BT66:BV66"/>
    <mergeCell ref="D67:E67"/>
    <mergeCell ref="F67:G67"/>
    <mergeCell ref="AS67:AU67"/>
    <mergeCell ref="AV67:AY67"/>
    <mergeCell ref="AZ67:BC67"/>
    <mergeCell ref="BD67:BG67"/>
    <mergeCell ref="BH67:BK67"/>
    <mergeCell ref="BP67:BS67"/>
    <mergeCell ref="BT67:BV67"/>
    <mergeCell ref="D68:E68"/>
    <mergeCell ref="F68:G68"/>
    <mergeCell ref="AS68:AU68"/>
    <mergeCell ref="AV68:AY68"/>
    <mergeCell ref="AZ68:BC68"/>
    <mergeCell ref="BD68:BG68"/>
    <mergeCell ref="BH68:BK68"/>
    <mergeCell ref="BP68:BS68"/>
    <mergeCell ref="BT68:BV68"/>
    <mergeCell ref="D69:E69"/>
    <mergeCell ref="F69:G69"/>
    <mergeCell ref="AS69:AU69"/>
    <mergeCell ref="AV69:AY69"/>
    <mergeCell ref="AZ69:BC69"/>
    <mergeCell ref="BD69:BG69"/>
    <mergeCell ref="BH69:BK69"/>
    <mergeCell ref="BP69:BS69"/>
    <mergeCell ref="BT69:BV69"/>
    <mergeCell ref="D70:E70"/>
    <mergeCell ref="F70:G70"/>
    <mergeCell ref="AS70:AU70"/>
    <mergeCell ref="AV70:AY70"/>
    <mergeCell ref="AZ70:BC70"/>
    <mergeCell ref="BD70:BG70"/>
    <mergeCell ref="BH70:BK70"/>
    <mergeCell ref="BP70:BS70"/>
    <mergeCell ref="BT70:BV70"/>
    <mergeCell ref="D71:E71"/>
    <mergeCell ref="F71:G71"/>
    <mergeCell ref="AS71:AU71"/>
    <mergeCell ref="AV71:AY71"/>
    <mergeCell ref="AZ71:BC71"/>
    <mergeCell ref="BD71:BG71"/>
    <mergeCell ref="BH71:BK71"/>
    <mergeCell ref="BP71:BS71"/>
    <mergeCell ref="BT71:BV71"/>
    <mergeCell ref="D72:E72"/>
    <mergeCell ref="F72:G72"/>
    <mergeCell ref="AS72:AU72"/>
    <mergeCell ref="AV72:AY72"/>
    <mergeCell ref="AZ72:BC72"/>
    <mergeCell ref="BD72:BG72"/>
    <mergeCell ref="BH72:BK72"/>
    <mergeCell ref="BP72:BS72"/>
    <mergeCell ref="BT72:BV72"/>
    <mergeCell ref="D73:E73"/>
    <mergeCell ref="F73:G73"/>
    <mergeCell ref="AS73:AU73"/>
    <mergeCell ref="AV73:AY73"/>
    <mergeCell ref="AZ73:BC73"/>
    <mergeCell ref="BD73:BG73"/>
    <mergeCell ref="BH73:BK73"/>
    <mergeCell ref="BP73:BS73"/>
    <mergeCell ref="BT73:BV73"/>
    <mergeCell ref="D74:E74"/>
    <mergeCell ref="F74:G74"/>
    <mergeCell ref="AS74:AU74"/>
    <mergeCell ref="AV74:AY74"/>
    <mergeCell ref="AZ74:BC74"/>
    <mergeCell ref="BD74:BG74"/>
    <mergeCell ref="BH74:BK74"/>
    <mergeCell ref="BP74:BS74"/>
    <mergeCell ref="BT74:BV74"/>
    <mergeCell ref="D75:E75"/>
    <mergeCell ref="F75:G75"/>
    <mergeCell ref="AS75:AU75"/>
    <mergeCell ref="AV75:AY75"/>
    <mergeCell ref="AZ75:BC75"/>
    <mergeCell ref="BD75:BG75"/>
    <mergeCell ref="BH75:BK75"/>
    <mergeCell ref="BP75:BS75"/>
    <mergeCell ref="BT75:BV75"/>
    <mergeCell ref="D76:E76"/>
    <mergeCell ref="F76:G76"/>
    <mergeCell ref="AS76:AU76"/>
    <mergeCell ref="AV76:AY76"/>
    <mergeCell ref="AZ76:BC76"/>
    <mergeCell ref="BD76:BG76"/>
    <mergeCell ref="BH76:BK76"/>
    <mergeCell ref="BP76:BS76"/>
    <mergeCell ref="BT76:BV76"/>
    <mergeCell ref="D52:E52"/>
    <mergeCell ref="F52:G52"/>
    <mergeCell ref="AS52:AU52"/>
    <mergeCell ref="AV52:AY52"/>
    <mergeCell ref="AZ52:BC52"/>
    <mergeCell ref="BD52:BG52"/>
    <mergeCell ref="BH52:BK52"/>
    <mergeCell ref="BP52:BS52"/>
    <mergeCell ref="BT52:BV52"/>
    <mergeCell ref="D53:E53"/>
    <mergeCell ref="F53:G53"/>
    <mergeCell ref="AS53:AU53"/>
    <mergeCell ref="AV53:AY53"/>
    <mergeCell ref="AZ53:BC53"/>
    <mergeCell ref="BD53:BG53"/>
    <mergeCell ref="BH53:BK53"/>
    <mergeCell ref="BP53:BS53"/>
    <mergeCell ref="BT53:BV53"/>
    <mergeCell ref="D54:E54"/>
    <mergeCell ref="F54:G54"/>
    <mergeCell ref="AS54:AU54"/>
    <mergeCell ref="AV54:AY54"/>
    <mergeCell ref="AZ54:BC54"/>
    <mergeCell ref="BD54:BG54"/>
    <mergeCell ref="BH54:BK54"/>
    <mergeCell ref="BP54:BS54"/>
    <mergeCell ref="BT54:BV54"/>
    <mergeCell ref="D55:E55"/>
    <mergeCell ref="F55:G55"/>
    <mergeCell ref="AS55:AU55"/>
    <mergeCell ref="AV55:AY55"/>
    <mergeCell ref="AZ55:BC55"/>
    <mergeCell ref="BD55:BG55"/>
    <mergeCell ref="BH55:BK55"/>
    <mergeCell ref="BP55:BS55"/>
    <mergeCell ref="BT55:BV55"/>
    <mergeCell ref="D56:E56"/>
    <mergeCell ref="F56:G56"/>
    <mergeCell ref="AS56:AU56"/>
    <mergeCell ref="AV56:AY56"/>
    <mergeCell ref="AZ56:BC56"/>
    <mergeCell ref="BD56:BG56"/>
    <mergeCell ref="BH56:BK56"/>
    <mergeCell ref="BP56:BS56"/>
    <mergeCell ref="BT56:BV56"/>
    <mergeCell ref="D57:E57"/>
    <mergeCell ref="F57:G57"/>
    <mergeCell ref="AS57:AU57"/>
    <mergeCell ref="AV57:AY57"/>
    <mergeCell ref="AZ57:BC57"/>
    <mergeCell ref="BD57:BG57"/>
    <mergeCell ref="BH57:BK57"/>
    <mergeCell ref="BP57:BS57"/>
    <mergeCell ref="BT57:BV57"/>
    <mergeCell ref="D58:E58"/>
    <mergeCell ref="F58:G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S59:AU59"/>
    <mergeCell ref="AV59:AY59"/>
    <mergeCell ref="AZ59:BC59"/>
    <mergeCell ref="BD59:BG59"/>
    <mergeCell ref="BH59:BK59"/>
    <mergeCell ref="BP59:BS59"/>
    <mergeCell ref="BT59:BV59"/>
    <mergeCell ref="D60:E60"/>
    <mergeCell ref="F60:G60"/>
    <mergeCell ref="AS60:AU60"/>
    <mergeCell ref="AV60:AY60"/>
    <mergeCell ref="AZ60:BC60"/>
    <mergeCell ref="BD60:BG60"/>
    <mergeCell ref="BH60:BK60"/>
    <mergeCell ref="BP60:BS60"/>
    <mergeCell ref="BT60:BV60"/>
    <mergeCell ref="D61:E61"/>
    <mergeCell ref="F61:G61"/>
    <mergeCell ref="AS61:AU61"/>
    <mergeCell ref="AV61:AY61"/>
    <mergeCell ref="AZ61:BC61"/>
    <mergeCell ref="BD61:BG61"/>
    <mergeCell ref="BH61:BK61"/>
    <mergeCell ref="BP61:BS61"/>
    <mergeCell ref="BT61:BV61"/>
    <mergeCell ref="D62:E62"/>
    <mergeCell ref="F62:G62"/>
    <mergeCell ref="AS62:AU62"/>
    <mergeCell ref="AV62:AY62"/>
    <mergeCell ref="AZ62:BC62"/>
    <mergeCell ref="BD62:BG62"/>
    <mergeCell ref="BH62:BK62"/>
    <mergeCell ref="BP62:BS62"/>
    <mergeCell ref="BT62:BV62"/>
    <mergeCell ref="D63:E63"/>
    <mergeCell ref="F63:G63"/>
    <mergeCell ref="AS63:AU63"/>
    <mergeCell ref="AV63:AY63"/>
    <mergeCell ref="AZ63:BC63"/>
    <mergeCell ref="BD63:BG63"/>
    <mergeCell ref="BH63:BK63"/>
    <mergeCell ref="BP63:BS63"/>
    <mergeCell ref="BT63:BV63"/>
    <mergeCell ref="D64:E64"/>
    <mergeCell ref="F64:G64"/>
    <mergeCell ref="AS64:AU64"/>
    <mergeCell ref="AV64:AY64"/>
    <mergeCell ref="AZ64:BC64"/>
    <mergeCell ref="BD64:BG64"/>
    <mergeCell ref="BH64:BK64"/>
    <mergeCell ref="BP64:BS64"/>
    <mergeCell ref="BT64:BV64"/>
    <mergeCell ref="D39:E39"/>
    <mergeCell ref="F39:G39"/>
    <mergeCell ref="AS39:AU39"/>
    <mergeCell ref="AV39:AY39"/>
    <mergeCell ref="AZ39:BC39"/>
    <mergeCell ref="BD39:BG39"/>
    <mergeCell ref="BH39:BK39"/>
    <mergeCell ref="BP39:BS39"/>
    <mergeCell ref="BT39:BV39"/>
    <mergeCell ref="D40:E40"/>
    <mergeCell ref="F40:G40"/>
    <mergeCell ref="AS40:AU40"/>
    <mergeCell ref="AV40:AY40"/>
    <mergeCell ref="AZ40:BC40"/>
    <mergeCell ref="BD40:BG40"/>
    <mergeCell ref="BH40:BK40"/>
    <mergeCell ref="BP40:BS40"/>
    <mergeCell ref="BT40:BV40"/>
    <mergeCell ref="D41:E41"/>
    <mergeCell ref="F41:G41"/>
    <mergeCell ref="AS41:AU41"/>
    <mergeCell ref="AV41:AY41"/>
    <mergeCell ref="AZ41:BC41"/>
    <mergeCell ref="BD41:BG41"/>
    <mergeCell ref="BH41:BK41"/>
    <mergeCell ref="BP41:BS41"/>
    <mergeCell ref="BT41:BV41"/>
    <mergeCell ref="D42:E42"/>
    <mergeCell ref="F42:G42"/>
    <mergeCell ref="AS42:AU42"/>
    <mergeCell ref="AV42:AY42"/>
    <mergeCell ref="AZ42:BC42"/>
    <mergeCell ref="BD42:BG42"/>
    <mergeCell ref="BH42:BK42"/>
    <mergeCell ref="BP42:BS42"/>
    <mergeCell ref="BT42:BV42"/>
    <mergeCell ref="D43:E43"/>
    <mergeCell ref="F43:G43"/>
    <mergeCell ref="AS43:AU43"/>
    <mergeCell ref="AV43:AY43"/>
    <mergeCell ref="AZ43:BC43"/>
    <mergeCell ref="BD43:BG43"/>
    <mergeCell ref="BH43:BK43"/>
    <mergeCell ref="BP43:BS43"/>
    <mergeCell ref="BT43:BV43"/>
    <mergeCell ref="D44:E44"/>
    <mergeCell ref="F44:G44"/>
    <mergeCell ref="AS44:AU44"/>
    <mergeCell ref="AV44:AY44"/>
    <mergeCell ref="AZ44:BC44"/>
    <mergeCell ref="BD44:BG44"/>
    <mergeCell ref="BH44:BK44"/>
    <mergeCell ref="BP44:BS44"/>
    <mergeCell ref="BT44:BV44"/>
    <mergeCell ref="D45:E45"/>
    <mergeCell ref="F45:G45"/>
    <mergeCell ref="AS45:AU45"/>
    <mergeCell ref="AV45:AY45"/>
    <mergeCell ref="AZ45:BC45"/>
    <mergeCell ref="BD45:BG45"/>
    <mergeCell ref="BH45:BK45"/>
    <mergeCell ref="BP45:BS45"/>
    <mergeCell ref="BT45:BV45"/>
    <mergeCell ref="D46:E46"/>
    <mergeCell ref="F46:G46"/>
    <mergeCell ref="AS46:AU46"/>
    <mergeCell ref="AV46:AY46"/>
    <mergeCell ref="AZ46:BC46"/>
    <mergeCell ref="BD46:BG46"/>
    <mergeCell ref="BH46:BK46"/>
    <mergeCell ref="BP46:BS46"/>
    <mergeCell ref="BT46:BV46"/>
    <mergeCell ref="D47:E47"/>
    <mergeCell ref="F47:G47"/>
    <mergeCell ref="AS47:AU47"/>
    <mergeCell ref="AV47:AY47"/>
    <mergeCell ref="AZ47:BC47"/>
    <mergeCell ref="BD47:BG47"/>
    <mergeCell ref="BH47:BK47"/>
    <mergeCell ref="BP47:BS47"/>
    <mergeCell ref="BT47:BV47"/>
    <mergeCell ref="D48:E48"/>
    <mergeCell ref="F48:G48"/>
    <mergeCell ref="AS48:AU48"/>
    <mergeCell ref="AV48:AY48"/>
    <mergeCell ref="AZ48:BC48"/>
    <mergeCell ref="BD48:BG48"/>
    <mergeCell ref="BH48:BK48"/>
    <mergeCell ref="BP48:BS48"/>
    <mergeCell ref="BT48:BV48"/>
    <mergeCell ref="D49:E49"/>
    <mergeCell ref="F49:G49"/>
    <mergeCell ref="AS49:AU49"/>
    <mergeCell ref="AV49:AY49"/>
    <mergeCell ref="AZ49:BC49"/>
    <mergeCell ref="BD49:BG49"/>
    <mergeCell ref="BH49:BK49"/>
    <mergeCell ref="BP49:BS49"/>
    <mergeCell ref="BT49:BV49"/>
    <mergeCell ref="D50:E50"/>
    <mergeCell ref="F50:G50"/>
    <mergeCell ref="AS50:AU50"/>
    <mergeCell ref="AV50:AY50"/>
    <mergeCell ref="AZ50:BC50"/>
    <mergeCell ref="BD50:BG50"/>
    <mergeCell ref="BH50:BK50"/>
    <mergeCell ref="BP50:BS50"/>
    <mergeCell ref="BT50:BV50"/>
    <mergeCell ref="D51:E51"/>
    <mergeCell ref="F51:G51"/>
    <mergeCell ref="AS51:AU51"/>
    <mergeCell ref="AV51:AY51"/>
    <mergeCell ref="AZ51:BC51"/>
    <mergeCell ref="BD51:BG51"/>
    <mergeCell ref="BH51:BK51"/>
    <mergeCell ref="BP51:BS51"/>
    <mergeCell ref="BT51:BV51"/>
    <mergeCell ref="D26:E26"/>
    <mergeCell ref="F26:G26"/>
    <mergeCell ref="AS26:AU26"/>
    <mergeCell ref="AV26:AY26"/>
    <mergeCell ref="AZ26:BC26"/>
    <mergeCell ref="BD26:BG26"/>
    <mergeCell ref="BH26:BK26"/>
    <mergeCell ref="BP26:BS26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P27:BS27"/>
    <mergeCell ref="BT27:BV27"/>
    <mergeCell ref="D28:E28"/>
    <mergeCell ref="F28:G28"/>
    <mergeCell ref="AS28:AU28"/>
    <mergeCell ref="AV28:AY28"/>
    <mergeCell ref="AZ28:BC28"/>
    <mergeCell ref="BD28:BG28"/>
    <mergeCell ref="BH28:BK28"/>
    <mergeCell ref="BP28:BS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P29:BS29"/>
    <mergeCell ref="BT29:BV29"/>
    <mergeCell ref="D30:E30"/>
    <mergeCell ref="F30:G30"/>
    <mergeCell ref="AS30:AU30"/>
    <mergeCell ref="AV30:AY30"/>
    <mergeCell ref="AZ30:BC30"/>
    <mergeCell ref="BD30:BG30"/>
    <mergeCell ref="BH30:BK30"/>
    <mergeCell ref="BP30:BS30"/>
    <mergeCell ref="BT30:BV30"/>
    <mergeCell ref="D31:E31"/>
    <mergeCell ref="F31:G31"/>
    <mergeCell ref="AS31:AU31"/>
    <mergeCell ref="AV31:AY31"/>
    <mergeCell ref="AZ31:BC31"/>
    <mergeCell ref="BD31:BG31"/>
    <mergeCell ref="BH31:BK31"/>
    <mergeCell ref="BP31:BS31"/>
    <mergeCell ref="BT31:BV31"/>
    <mergeCell ref="D32:E32"/>
    <mergeCell ref="F32:G32"/>
    <mergeCell ref="AS32:AU32"/>
    <mergeCell ref="AV32:AY32"/>
    <mergeCell ref="AZ32:BC32"/>
    <mergeCell ref="BD32:BG32"/>
    <mergeCell ref="BH32:BK32"/>
    <mergeCell ref="BP32:BS32"/>
    <mergeCell ref="BT32:BV32"/>
    <mergeCell ref="D33:E33"/>
    <mergeCell ref="F33:G33"/>
    <mergeCell ref="AS33:AU33"/>
    <mergeCell ref="AV33:AY33"/>
    <mergeCell ref="AZ33:BC33"/>
    <mergeCell ref="BD33:BG33"/>
    <mergeCell ref="BH33:BK33"/>
    <mergeCell ref="BP33:BS33"/>
    <mergeCell ref="BT33:BV33"/>
    <mergeCell ref="D34:E34"/>
    <mergeCell ref="F34:G34"/>
    <mergeCell ref="AS34:AU34"/>
    <mergeCell ref="AV34:AY34"/>
    <mergeCell ref="AZ34:BC34"/>
    <mergeCell ref="BD34:BG34"/>
    <mergeCell ref="BH34:BK34"/>
    <mergeCell ref="BP34:BS34"/>
    <mergeCell ref="BT34:BV34"/>
    <mergeCell ref="D35:E35"/>
    <mergeCell ref="F35:G35"/>
    <mergeCell ref="AS35:AU35"/>
    <mergeCell ref="AV35:AY35"/>
    <mergeCell ref="AZ35:BC35"/>
    <mergeCell ref="BD35:BG35"/>
    <mergeCell ref="BH35:BK35"/>
    <mergeCell ref="BP35:BS35"/>
    <mergeCell ref="BT35:BV35"/>
    <mergeCell ref="D36:E36"/>
    <mergeCell ref="F36:G36"/>
    <mergeCell ref="AS36:AU36"/>
    <mergeCell ref="AV36:AY36"/>
    <mergeCell ref="AZ36:BC36"/>
    <mergeCell ref="BD36:BG36"/>
    <mergeCell ref="BH36:BK36"/>
    <mergeCell ref="BP36:BS36"/>
    <mergeCell ref="BT36:BV36"/>
    <mergeCell ref="D37:E37"/>
    <mergeCell ref="F37:G37"/>
    <mergeCell ref="AS37:AU37"/>
    <mergeCell ref="AV37:AY37"/>
    <mergeCell ref="AZ37:BC37"/>
    <mergeCell ref="BD37:BG37"/>
    <mergeCell ref="BH37:BK37"/>
    <mergeCell ref="BP37:BS37"/>
    <mergeCell ref="BT37:BV37"/>
    <mergeCell ref="D38:E38"/>
    <mergeCell ref="F38:G38"/>
    <mergeCell ref="AS38:AU38"/>
    <mergeCell ref="AV38:AY38"/>
    <mergeCell ref="AZ38:BC38"/>
    <mergeCell ref="BD38:BG38"/>
    <mergeCell ref="BH38:BK38"/>
    <mergeCell ref="BP38:BS38"/>
    <mergeCell ref="BT38:BV38"/>
  </mergeCells>
  <phoneticPr fontId="1"/>
  <pageMargins left="0.70866141732283472" right="0.70866141732283472" top="0.74803149606299213" bottom="0.74803149606299213" header="0.31496062992125984" footer="0.31496062992125984"/>
  <pageSetup paperSize="9" scale="50" orientation="landscape" r:id="rId1"/>
  <headerFooter>
    <oddFooter>&amp;CTOYOTA MOTOR CORPORATION&amp;RVer 1.000J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43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OVERWRITE_SETTING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OVERWRITE_SETTING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845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SUM(BP20:BS76)</f>
        <v>142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 ht="36.65" customHeight="1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5" t="s">
        <v>851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166" t="s">
        <v>853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49" t="s">
        <v>855</v>
      </c>
      <c r="AJ20" s="750"/>
      <c r="AK20" s="750"/>
      <c r="AL20" s="750"/>
      <c r="AM20" s="750"/>
      <c r="AN20" s="750"/>
      <c r="AO20" s="750"/>
      <c r="AP20" s="750"/>
      <c r="AQ20" s="750"/>
      <c r="AR20" s="751"/>
      <c r="AS20" s="994" t="s">
        <v>18</v>
      </c>
      <c r="AT20" s="994"/>
      <c r="AU20" s="994"/>
      <c r="AV20" s="940">
        <f>LEN(L20)+LEN(M20)+LEN(N20)+LEN(O20)+LEN(P20)+LEN(Q20)</f>
        <v>12</v>
      </c>
      <c r="AW20" s="941"/>
      <c r="AX20" s="941"/>
      <c r="AY20" s="942"/>
      <c r="AZ20" s="988">
        <v>25</v>
      </c>
      <c r="BA20" s="989"/>
      <c r="BB20" s="989"/>
      <c r="BC20" s="990"/>
      <c r="BD20" s="940">
        <f>IF(AS20="String", AZ20, IF(AS20="Number",ROUNDUP(AZ20/2,0),0))</f>
        <v>25</v>
      </c>
      <c r="BE20" s="941"/>
      <c r="BF20" s="941"/>
      <c r="BG20" s="942"/>
      <c r="BH20" s="943">
        <f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37</v>
      </c>
      <c r="BQ20" s="941"/>
      <c r="BR20" s="941"/>
      <c r="BS20" s="942"/>
      <c r="BT20" s="991"/>
      <c r="BU20" s="992"/>
      <c r="BV20" s="993"/>
      <c r="BW20" s="120"/>
      <c r="BX20" s="121"/>
    </row>
    <row r="21" spans="2:76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29" t="s">
        <v>852</v>
      </c>
      <c r="M21" s="129"/>
      <c r="N21" s="129"/>
      <c r="O21" s="129"/>
      <c r="P21" s="129"/>
      <c r="Q21" s="129"/>
      <c r="R21" s="129"/>
      <c r="S21" s="129"/>
      <c r="T21" s="129"/>
      <c r="U21" s="129"/>
      <c r="V21" s="130"/>
      <c r="W21" s="129" t="s">
        <v>854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749" t="s">
        <v>844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994" t="s">
        <v>18</v>
      </c>
      <c r="AT21" s="994"/>
      <c r="AU21" s="994"/>
      <c r="AV21" s="940">
        <f>LEN(L21)+LEN(M21)+LEN(N21)+LEN(O21)+LEN(P21)+LEN(Q21)</f>
        <v>13</v>
      </c>
      <c r="AW21" s="941"/>
      <c r="AX21" s="941"/>
      <c r="AY21" s="942"/>
      <c r="AZ21" s="988">
        <v>25</v>
      </c>
      <c r="BA21" s="989"/>
      <c r="BB21" s="989"/>
      <c r="BC21" s="990"/>
      <c r="BD21" s="940">
        <f>IF(AS21="String", AZ21, IF(AS21="Number",ROUNDUP(AZ21/2,0),0))</f>
        <v>25</v>
      </c>
      <c r="BE21" s="941"/>
      <c r="BF21" s="941"/>
      <c r="BG21" s="942"/>
      <c r="BH21" s="943">
        <f>IF(AS21="Number",1,IF(AS21="List",3,IF(AS21="Map", 3, IF(AS21="Boolean",1,0))))</f>
        <v>0</v>
      </c>
      <c r="BI21" s="944"/>
      <c r="BJ21" s="944"/>
      <c r="BK21" s="945"/>
      <c r="BL21" s="943"/>
      <c r="BM21" s="944"/>
      <c r="BN21" s="944"/>
      <c r="BO21" s="945"/>
      <c r="BP21" s="940">
        <f>AV21+BD21+BH21</f>
        <v>38</v>
      </c>
      <c r="BQ21" s="941"/>
      <c r="BR21" s="941"/>
      <c r="BS21" s="942"/>
      <c r="BT21" s="995"/>
      <c r="BU21" s="996"/>
      <c r="BV21" s="997"/>
      <c r="BW21" s="120"/>
      <c r="BX21" s="121"/>
    </row>
    <row r="22" spans="2:76" ht="36.65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29" t="s">
        <v>846</v>
      </c>
      <c r="M22" s="129"/>
      <c r="N22" s="129"/>
      <c r="O22" s="129"/>
      <c r="P22" s="129"/>
      <c r="Q22" s="129"/>
      <c r="R22" s="129"/>
      <c r="S22" s="129"/>
      <c r="T22" s="129"/>
      <c r="U22" s="129"/>
      <c r="V22" s="130"/>
      <c r="W22" s="129" t="s">
        <v>843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 t="s">
        <v>847</v>
      </c>
      <c r="AJ22" s="768"/>
      <c r="AK22" s="768"/>
      <c r="AL22" s="768"/>
      <c r="AM22" s="768"/>
      <c r="AN22" s="768"/>
      <c r="AO22" s="768"/>
      <c r="AP22" s="768"/>
      <c r="AQ22" s="768"/>
      <c r="AR22" s="769"/>
      <c r="AS22" s="994" t="s">
        <v>18</v>
      </c>
      <c r="AT22" s="994"/>
      <c r="AU22" s="994"/>
      <c r="AV22" s="940">
        <f>LEN(L22)+LEN(M22)+LEN(N22)+LEN(O22)+LEN(P22)+LEN(Q22)</f>
        <v>17</v>
      </c>
      <c r="AW22" s="941"/>
      <c r="AX22" s="941"/>
      <c r="AY22" s="942"/>
      <c r="AZ22" s="988">
        <v>50</v>
      </c>
      <c r="BA22" s="989"/>
      <c r="BB22" s="989"/>
      <c r="BC22" s="990"/>
      <c r="BD22" s="940">
        <f>IF(AS22="String", AZ22, IF(AS22="Number",ROUNDUP(AZ22/2,0),0))</f>
        <v>50</v>
      </c>
      <c r="BE22" s="941"/>
      <c r="BF22" s="941"/>
      <c r="BG22" s="942"/>
      <c r="BH22" s="943">
        <f>IF(AS22="Number",1,IF(AS22="List",3,IF(AS22="Map", 3, IF(AS22="Boolean",1,0))))</f>
        <v>0</v>
      </c>
      <c r="BI22" s="944"/>
      <c r="BJ22" s="944"/>
      <c r="BK22" s="945"/>
      <c r="BL22" s="943"/>
      <c r="BM22" s="944"/>
      <c r="BN22" s="944"/>
      <c r="BO22" s="945"/>
      <c r="BP22" s="940">
        <f>AV22+BD22+BH22</f>
        <v>67</v>
      </c>
      <c r="BQ22" s="941"/>
      <c r="BR22" s="941"/>
      <c r="BS22" s="942"/>
      <c r="BT22" s="995"/>
      <c r="BU22" s="996"/>
      <c r="BV22" s="997"/>
      <c r="BW22" s="120"/>
      <c r="BX22" s="121"/>
    </row>
    <row r="23" spans="2:76" ht="12" customHeight="1">
      <c r="B23" s="116"/>
      <c r="C23" s="117"/>
      <c r="D23" s="1038"/>
      <c r="E23" s="1039"/>
      <c r="F23" s="1038"/>
      <c r="G23" s="1039"/>
      <c r="H23" s="127"/>
      <c r="I23" s="127"/>
      <c r="J23" s="128"/>
      <c r="K23" s="128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960"/>
      <c r="AJ23" s="961"/>
      <c r="AK23" s="961"/>
      <c r="AL23" s="961"/>
      <c r="AM23" s="961"/>
      <c r="AN23" s="961"/>
      <c r="AO23" s="961"/>
      <c r="AP23" s="961"/>
      <c r="AQ23" s="961"/>
      <c r="AR23" s="962"/>
      <c r="AS23" s="994"/>
      <c r="AT23" s="994"/>
      <c r="AU23" s="994"/>
      <c r="AV23" s="940"/>
      <c r="AW23" s="941"/>
      <c r="AX23" s="941"/>
      <c r="AY23" s="942"/>
      <c r="AZ23" s="988"/>
      <c r="BA23" s="989"/>
      <c r="BB23" s="989"/>
      <c r="BC23" s="990"/>
      <c r="BD23" s="940"/>
      <c r="BE23" s="941"/>
      <c r="BF23" s="941"/>
      <c r="BG23" s="942"/>
      <c r="BH23" s="943"/>
      <c r="BI23" s="944"/>
      <c r="BJ23" s="944"/>
      <c r="BK23" s="945"/>
      <c r="BL23" s="940"/>
      <c r="BM23" s="941"/>
      <c r="BN23" s="941"/>
      <c r="BO23" s="942"/>
      <c r="BP23" s="940"/>
      <c r="BQ23" s="941"/>
      <c r="BR23" s="941"/>
      <c r="BS23" s="942"/>
      <c r="BT23" s="995"/>
      <c r="BU23" s="996"/>
      <c r="BV23" s="997"/>
      <c r="BW23" s="120"/>
      <c r="BX23" s="121"/>
    </row>
    <row r="24" spans="2:76" ht="12" customHeight="1">
      <c r="B24" s="116"/>
      <c r="C24" s="127"/>
      <c r="D24" s="1038"/>
      <c r="E24" s="1039"/>
      <c r="F24" s="1038"/>
      <c r="G24" s="1039"/>
      <c r="H24" s="118"/>
      <c r="I24" s="118"/>
      <c r="J24" s="119"/>
      <c r="K24" s="119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957"/>
      <c r="AJ24" s="958"/>
      <c r="AK24" s="958"/>
      <c r="AL24" s="958"/>
      <c r="AM24" s="958"/>
      <c r="AN24" s="958"/>
      <c r="AO24" s="958"/>
      <c r="AP24" s="958"/>
      <c r="AQ24" s="958"/>
      <c r="AR24" s="959"/>
      <c r="AS24" s="994"/>
      <c r="AT24" s="994"/>
      <c r="AU24" s="994"/>
      <c r="AV24" s="940"/>
      <c r="AW24" s="941"/>
      <c r="AX24" s="941"/>
      <c r="AY24" s="942"/>
      <c r="AZ24" s="988"/>
      <c r="BA24" s="989"/>
      <c r="BB24" s="989"/>
      <c r="BC24" s="990"/>
      <c r="BD24" s="940"/>
      <c r="BE24" s="941"/>
      <c r="BF24" s="941"/>
      <c r="BG24" s="942"/>
      <c r="BH24" s="943"/>
      <c r="BI24" s="944"/>
      <c r="BJ24" s="944"/>
      <c r="BK24" s="945"/>
      <c r="BL24" s="940"/>
      <c r="BM24" s="941"/>
      <c r="BN24" s="941"/>
      <c r="BO24" s="942"/>
      <c r="BP24" s="940"/>
      <c r="BQ24" s="941"/>
      <c r="BR24" s="941"/>
      <c r="BS24" s="942"/>
      <c r="BT24" s="1060"/>
      <c r="BU24" s="1061"/>
      <c r="BV24" s="1062"/>
      <c r="BW24" s="120"/>
      <c r="BX24" s="121"/>
    </row>
    <row r="25" spans="2:76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220"/>
      <c r="AJ25" s="125"/>
      <c r="AK25" s="125"/>
      <c r="AL25" s="125"/>
      <c r="AM25" s="125"/>
      <c r="AN25" s="125"/>
      <c r="AO25" s="125"/>
      <c r="AP25" s="125"/>
      <c r="AQ25" s="125"/>
      <c r="AR25" s="126"/>
      <c r="AS25" s="994"/>
      <c r="AT25" s="994"/>
      <c r="AU25" s="994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0"/>
      <c r="BM25" s="941"/>
      <c r="BN25" s="941"/>
      <c r="BO25" s="942"/>
      <c r="BP25" s="940"/>
      <c r="BQ25" s="941"/>
      <c r="BR25" s="941"/>
      <c r="BS25" s="942"/>
      <c r="BT25" s="1060"/>
      <c r="BU25" s="1061"/>
      <c r="BV25" s="1062"/>
      <c r="BW25" s="120"/>
      <c r="BX25" s="121"/>
    </row>
    <row r="26" spans="2:76">
      <c r="B26" s="116"/>
      <c r="C26" s="221"/>
      <c r="D26" s="940"/>
      <c r="E26" s="942"/>
      <c r="F26" s="940"/>
      <c r="G26" s="942"/>
      <c r="H26" s="118"/>
      <c r="I26" s="118"/>
      <c r="J26" s="119"/>
      <c r="K26" s="119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166"/>
      <c r="AJ26" s="167"/>
      <c r="AK26" s="167"/>
      <c r="AL26" s="167"/>
      <c r="AM26" s="167"/>
      <c r="AN26" s="167"/>
      <c r="AO26" s="167"/>
      <c r="AP26" s="167"/>
      <c r="AQ26" s="167"/>
      <c r="AR26" s="168"/>
      <c r="AS26" s="1072"/>
      <c r="AT26" s="1072"/>
      <c r="AU26" s="1072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0"/>
      <c r="BM26" s="941"/>
      <c r="BN26" s="941"/>
      <c r="BO26" s="942"/>
      <c r="BP26" s="940"/>
      <c r="BQ26" s="941"/>
      <c r="BR26" s="941"/>
      <c r="BS26" s="942"/>
      <c r="BT26" s="1060"/>
      <c r="BU26" s="1061"/>
      <c r="BV26" s="1062"/>
      <c r="BW26" s="120"/>
      <c r="BX26" s="121"/>
    </row>
    <row r="27" spans="2:76">
      <c r="B27" s="116"/>
      <c r="C27" s="118"/>
      <c r="D27" s="940"/>
      <c r="E27" s="942"/>
      <c r="F27" s="940"/>
      <c r="G27" s="942"/>
      <c r="H27" s="118"/>
      <c r="I27" s="118"/>
      <c r="J27" s="119"/>
      <c r="K27" s="119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6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/>
      <c r="AJ27" s="167"/>
      <c r="AK27" s="167"/>
      <c r="AL27" s="167"/>
      <c r="AM27" s="167"/>
      <c r="AN27" s="167"/>
      <c r="AO27" s="167"/>
      <c r="AP27" s="167"/>
      <c r="AQ27" s="167"/>
      <c r="AR27" s="168"/>
      <c r="AS27" s="988"/>
      <c r="AT27" s="989"/>
      <c r="AU27" s="990"/>
      <c r="AV27" s="940"/>
      <c r="AW27" s="941"/>
      <c r="AX27" s="941"/>
      <c r="AY27" s="942"/>
      <c r="AZ27" s="988"/>
      <c r="BA27" s="989"/>
      <c r="BB27" s="989"/>
      <c r="BC27" s="990"/>
      <c r="BD27" s="940"/>
      <c r="BE27" s="941"/>
      <c r="BF27" s="941"/>
      <c r="BG27" s="942"/>
      <c r="BH27" s="943"/>
      <c r="BI27" s="944"/>
      <c r="BJ27" s="944"/>
      <c r="BK27" s="945"/>
      <c r="BL27" s="940"/>
      <c r="BM27" s="941"/>
      <c r="BN27" s="941"/>
      <c r="BO27" s="942"/>
      <c r="BP27" s="940"/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221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0"/>
      <c r="BM28" s="941"/>
      <c r="BN28" s="941"/>
      <c r="BO28" s="942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118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0"/>
      <c r="BM29" s="941"/>
      <c r="BN29" s="941"/>
      <c r="BO29" s="942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221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/>
      <c r="AJ30" s="750"/>
      <c r="AK30" s="750"/>
      <c r="AL30" s="750"/>
      <c r="AM30" s="750"/>
      <c r="AN30" s="750"/>
      <c r="AO30" s="750"/>
      <c r="AP30" s="750"/>
      <c r="AQ30" s="750"/>
      <c r="AR30" s="751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0"/>
      <c r="BM30" s="941"/>
      <c r="BN30" s="941"/>
      <c r="BO30" s="942"/>
      <c r="BP30" s="940"/>
      <c r="BQ30" s="941"/>
      <c r="BR30" s="941"/>
      <c r="BS30" s="942"/>
      <c r="BT30" s="1068"/>
      <c r="BU30" s="1069"/>
      <c r="BV30" s="1070"/>
      <c r="BW30" s="120"/>
      <c r="BX30" s="121"/>
    </row>
    <row r="31" spans="2:76">
      <c r="B31" s="116"/>
      <c r="C31" s="118"/>
      <c r="D31" s="1038"/>
      <c r="E31" s="1039"/>
      <c r="F31" s="1038"/>
      <c r="G31" s="1039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67"/>
      <c r="AJ31" s="768"/>
      <c r="AK31" s="768"/>
      <c r="AL31" s="768"/>
      <c r="AM31" s="768"/>
      <c r="AN31" s="768"/>
      <c r="AO31" s="768"/>
      <c r="AP31" s="768"/>
      <c r="AQ31" s="768"/>
      <c r="AR31" s="769"/>
      <c r="AS31" s="994"/>
      <c r="AT31" s="994"/>
      <c r="AU31" s="994"/>
      <c r="AV31" s="940"/>
      <c r="AW31" s="941"/>
      <c r="AX31" s="941"/>
      <c r="AY31" s="942"/>
      <c r="AZ31" s="1063"/>
      <c r="BA31" s="1064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3"/>
      <c r="BM31" s="944"/>
      <c r="BN31" s="944"/>
      <c r="BO31" s="945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 ht="12" customHeight="1">
      <c r="B32" s="116"/>
      <c r="C32" s="221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67"/>
      <c r="AJ32" s="768"/>
      <c r="AK32" s="768"/>
      <c r="AL32" s="768"/>
      <c r="AM32" s="768"/>
      <c r="AN32" s="768"/>
      <c r="AO32" s="768"/>
      <c r="AP32" s="768"/>
      <c r="AQ32" s="768"/>
      <c r="AR32" s="769"/>
      <c r="AS32" s="988"/>
      <c r="AT32" s="989"/>
      <c r="AU32" s="990"/>
      <c r="AV32" s="940"/>
      <c r="AW32" s="941"/>
      <c r="AX32" s="941"/>
      <c r="AY32" s="942"/>
      <c r="AZ32" s="988"/>
      <c r="BA32" s="989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0"/>
      <c r="BM32" s="941"/>
      <c r="BN32" s="941"/>
      <c r="BO32" s="942"/>
      <c r="BP32" s="940"/>
      <c r="BQ32" s="941"/>
      <c r="BR32" s="941"/>
      <c r="BS32" s="942"/>
      <c r="BT32" s="1060"/>
      <c r="BU32" s="1061"/>
      <c r="BV32" s="1062"/>
      <c r="BW32" s="120"/>
      <c r="BX32" s="121"/>
    </row>
    <row r="33" spans="2:76" ht="12" customHeight="1">
      <c r="B33" s="116"/>
      <c r="C33" s="118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8"/>
      <c r="BU33" s="1069"/>
      <c r="BV33" s="1070"/>
      <c r="BW33" s="120"/>
      <c r="BX33" s="121"/>
    </row>
    <row r="34" spans="2:76" ht="12" customHeight="1">
      <c r="B34" s="116"/>
      <c r="C34" s="127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6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1056"/>
      <c r="AT34" s="1041"/>
      <c r="AU34" s="1042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0"/>
      <c r="BI34" s="941"/>
      <c r="BJ34" s="941"/>
      <c r="BK34" s="942"/>
      <c r="BL34" s="160"/>
      <c r="BM34" s="161"/>
      <c r="BN34" s="161"/>
      <c r="BO34" s="16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3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0"/>
      <c r="BU35" s="1061"/>
      <c r="BV35" s="1062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8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994"/>
      <c r="AT37" s="994"/>
      <c r="AU37" s="994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940"/>
      <c r="BM37" s="941"/>
      <c r="BN37" s="941"/>
      <c r="BO37" s="94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1056"/>
      <c r="AT38" s="1041"/>
      <c r="AU38" s="1042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40"/>
      <c r="BA41" s="941"/>
      <c r="BB41" s="941"/>
      <c r="BC41" s="942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8"/>
      <c r="BU41" s="1069"/>
      <c r="BV41" s="1070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175"/>
      <c r="BM42" s="176"/>
      <c r="BN42" s="176"/>
      <c r="BO42" s="177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759"/>
      <c r="BA43" s="760"/>
      <c r="BB43" s="760"/>
      <c r="BC43" s="818"/>
      <c r="BD43" s="940"/>
      <c r="BE43" s="941"/>
      <c r="BF43" s="941"/>
      <c r="BG43" s="942"/>
      <c r="BH43" s="940"/>
      <c r="BI43" s="941"/>
      <c r="BJ43" s="941"/>
      <c r="BK43" s="942"/>
      <c r="BL43" s="160"/>
      <c r="BM43" s="161"/>
      <c r="BN43" s="161"/>
      <c r="BO43" s="162"/>
      <c r="BP43" s="940"/>
      <c r="BQ43" s="941"/>
      <c r="BR43" s="941"/>
      <c r="BS43" s="942"/>
      <c r="BT43" s="1060"/>
      <c r="BU43" s="1061"/>
      <c r="BV43" s="1062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6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988"/>
      <c r="BA44" s="989"/>
      <c r="BB44" s="989"/>
      <c r="BC44" s="990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8"/>
      <c r="BU44" s="1069"/>
      <c r="BV44" s="1070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222"/>
      <c r="Y46" s="222"/>
      <c r="Z46" s="222"/>
      <c r="AA46" s="222"/>
      <c r="AB46" s="222"/>
      <c r="AC46" s="222"/>
      <c r="AD46" s="222"/>
      <c r="AE46" s="222"/>
      <c r="AF46" s="222"/>
      <c r="AG46" s="222"/>
      <c r="AH46" s="223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0"/>
      <c r="BU46" s="1061"/>
      <c r="BV46" s="1062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8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994"/>
      <c r="AT48" s="994"/>
      <c r="AU48" s="994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940"/>
      <c r="BM48" s="941"/>
      <c r="BN48" s="941"/>
      <c r="BO48" s="94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1056"/>
      <c r="AT49" s="1041"/>
      <c r="AU49" s="1042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40"/>
      <c r="BA52" s="941"/>
      <c r="BB52" s="941"/>
      <c r="BC52" s="942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8"/>
      <c r="BU52" s="1069"/>
      <c r="BV52" s="1070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175"/>
      <c r="BM53" s="176"/>
      <c r="BN53" s="176"/>
      <c r="BO53" s="177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759"/>
      <c r="BA54" s="760"/>
      <c r="BB54" s="760"/>
      <c r="BC54" s="818"/>
      <c r="BD54" s="940"/>
      <c r="BE54" s="941"/>
      <c r="BF54" s="941"/>
      <c r="BG54" s="942"/>
      <c r="BH54" s="940"/>
      <c r="BI54" s="941"/>
      <c r="BJ54" s="941"/>
      <c r="BK54" s="942"/>
      <c r="BL54" s="160"/>
      <c r="BM54" s="161"/>
      <c r="BN54" s="161"/>
      <c r="BO54" s="162"/>
      <c r="BP54" s="940"/>
      <c r="BQ54" s="941"/>
      <c r="BR54" s="941"/>
      <c r="BS54" s="942"/>
      <c r="BT54" s="1060"/>
      <c r="BU54" s="1061"/>
      <c r="BV54" s="1062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6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988"/>
      <c r="BA55" s="989"/>
      <c r="BB55" s="989"/>
      <c r="BC55" s="990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8"/>
      <c r="BU55" s="1069"/>
      <c r="BV55" s="1070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222"/>
      <c r="Y57" s="222"/>
      <c r="Z57" s="222"/>
      <c r="AA57" s="222"/>
      <c r="AB57" s="222"/>
      <c r="AC57" s="222"/>
      <c r="AD57" s="222"/>
      <c r="AE57" s="222"/>
      <c r="AF57" s="222"/>
      <c r="AG57" s="222"/>
      <c r="AH57" s="223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0"/>
      <c r="BU57" s="1061"/>
      <c r="BV57" s="1062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8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994"/>
      <c r="AT59" s="994"/>
      <c r="AU59" s="994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940"/>
      <c r="BM59" s="941"/>
      <c r="BN59" s="941"/>
      <c r="BO59" s="94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1056"/>
      <c r="AT60" s="1041"/>
      <c r="AU60" s="1042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40"/>
      <c r="BA63" s="941"/>
      <c r="BB63" s="941"/>
      <c r="BC63" s="942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8"/>
      <c r="BU63" s="1069"/>
      <c r="BV63" s="1070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88"/>
      <c r="BA64" s="989"/>
      <c r="BB64" s="989"/>
      <c r="BC64" s="990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0"/>
      <c r="BU64" s="1061"/>
      <c r="BV64" s="1062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40"/>
      <c r="BA67" s="941"/>
      <c r="BB67" s="941"/>
      <c r="BC67" s="942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8"/>
      <c r="BU67" s="1069"/>
      <c r="BV67" s="1070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175"/>
      <c r="BM68" s="176"/>
      <c r="BN68" s="176"/>
      <c r="BO68" s="177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759"/>
      <c r="BA69" s="760"/>
      <c r="BB69" s="760"/>
      <c r="BC69" s="818"/>
      <c r="BD69" s="940"/>
      <c r="BE69" s="941"/>
      <c r="BF69" s="941"/>
      <c r="BG69" s="942"/>
      <c r="BH69" s="940"/>
      <c r="BI69" s="941"/>
      <c r="BJ69" s="941"/>
      <c r="BK69" s="942"/>
      <c r="BL69" s="160"/>
      <c r="BM69" s="161"/>
      <c r="BN69" s="161"/>
      <c r="BO69" s="162"/>
      <c r="BP69" s="940"/>
      <c r="BQ69" s="941"/>
      <c r="BR69" s="941"/>
      <c r="BS69" s="942"/>
      <c r="BT69" s="1060"/>
      <c r="BU69" s="1061"/>
      <c r="BV69" s="1062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6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988"/>
      <c r="BA70" s="989"/>
      <c r="BB70" s="989"/>
      <c r="BC70" s="990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8"/>
      <c r="BU70" s="1069"/>
      <c r="BV70" s="1070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23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0"/>
      <c r="BU72" s="1061"/>
      <c r="BV72" s="1062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20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40"/>
      <c r="BA74" s="941"/>
      <c r="BB74" s="941"/>
      <c r="BC74" s="942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88"/>
      <c r="BA75" s="989"/>
      <c r="BB75" s="989"/>
      <c r="BC75" s="990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.25" customHeight="1" thickBot="1">
      <c r="B77" s="224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5"/>
      <c r="BB77" s="225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5"/>
      <c r="BS77" s="225"/>
      <c r="BT77" s="225"/>
      <c r="BU77" s="225"/>
      <c r="BV77" s="225"/>
      <c r="BW77" s="226"/>
      <c r="BX77" s="227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36">
    <mergeCell ref="BT76:BV76"/>
    <mergeCell ref="AZ75:BC75"/>
    <mergeCell ref="BD75:BG75"/>
    <mergeCell ref="BH75:BK75"/>
    <mergeCell ref="BP75:BS75"/>
    <mergeCell ref="BT75:BV75"/>
    <mergeCell ref="D76:E76"/>
    <mergeCell ref="F76:G76"/>
    <mergeCell ref="AI76:AR76"/>
    <mergeCell ref="AS76:AU76"/>
    <mergeCell ref="AV76:AY76"/>
    <mergeCell ref="AZ76:BC76"/>
    <mergeCell ref="BD76:BG76"/>
    <mergeCell ref="BH76:BK76"/>
    <mergeCell ref="BP76:BS76"/>
    <mergeCell ref="AS73:AU73"/>
    <mergeCell ref="AV73:AY73"/>
    <mergeCell ref="BT74:BV74"/>
    <mergeCell ref="D75:E75"/>
    <mergeCell ref="F75:G75"/>
    <mergeCell ref="AI75:AR75"/>
    <mergeCell ref="AS75:AU75"/>
    <mergeCell ref="AV75:AY75"/>
    <mergeCell ref="AZ73:BC73"/>
    <mergeCell ref="BD73:BG73"/>
    <mergeCell ref="BH73:BK73"/>
    <mergeCell ref="BP73:BS73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D73:E73"/>
    <mergeCell ref="F73:G73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I73:AR73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0:BV70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P69:BS69"/>
    <mergeCell ref="BT71:BV71"/>
    <mergeCell ref="D72:E72"/>
    <mergeCell ref="F72:G72"/>
    <mergeCell ref="BD67:BG67"/>
    <mergeCell ref="BH67:BK67"/>
    <mergeCell ref="BL67:BO67"/>
    <mergeCell ref="BP67:BS67"/>
    <mergeCell ref="BT67:BV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7:BC67"/>
    <mergeCell ref="AZ68:BC68"/>
    <mergeCell ref="BD68:BG68"/>
    <mergeCell ref="BH68:BK68"/>
    <mergeCell ref="BP68:BS68"/>
    <mergeCell ref="BT68:BV68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BT57:BV57"/>
    <mergeCell ref="D58:E58"/>
    <mergeCell ref="F58:G58"/>
    <mergeCell ref="AI58:AR58"/>
    <mergeCell ref="AS58:AU58"/>
    <mergeCell ref="AV58:AY58"/>
    <mergeCell ref="AZ58:BC58"/>
    <mergeCell ref="D60:E60"/>
    <mergeCell ref="F60:G60"/>
    <mergeCell ref="AI60:AR60"/>
    <mergeCell ref="AS60:AU60"/>
    <mergeCell ref="AV60:AY60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BT51:BV51"/>
    <mergeCell ref="AZ51:BC51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AS53:AU53"/>
    <mergeCell ref="AV53:AY53"/>
    <mergeCell ref="AZ53:BC53"/>
    <mergeCell ref="BD54:BG54"/>
    <mergeCell ref="BH54:BK54"/>
    <mergeCell ref="BP54:BS54"/>
    <mergeCell ref="BT54:BV54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48:BV48"/>
    <mergeCell ref="AZ47:BC47"/>
    <mergeCell ref="BD47:BG47"/>
    <mergeCell ref="BH47:BK47"/>
    <mergeCell ref="BP47:BS47"/>
    <mergeCell ref="BT47:BV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AZ48:BC48"/>
    <mergeCell ref="BD48:BG48"/>
    <mergeCell ref="BH48:BK48"/>
    <mergeCell ref="BL48:BO48"/>
    <mergeCell ref="BP48:BS48"/>
    <mergeCell ref="BP43:BS43"/>
    <mergeCell ref="D45:E45"/>
    <mergeCell ref="F45:G45"/>
    <mergeCell ref="AI45:AR45"/>
    <mergeCell ref="AS45:AU45"/>
    <mergeCell ref="AV45:AY45"/>
    <mergeCell ref="BT46:BV46"/>
    <mergeCell ref="D47:E47"/>
    <mergeCell ref="F47:G47"/>
    <mergeCell ref="AI47:AR47"/>
    <mergeCell ref="AS47:AU47"/>
    <mergeCell ref="AV47:AY47"/>
    <mergeCell ref="AZ45:BC45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AZ42:BC42"/>
    <mergeCell ref="BD42:BG42"/>
    <mergeCell ref="BH42:BK42"/>
    <mergeCell ref="BP42:BS42"/>
    <mergeCell ref="BT42:BV42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BL39:BO39"/>
    <mergeCell ref="BP39:BS39"/>
    <mergeCell ref="BT39:BV39"/>
    <mergeCell ref="AZ39:BC39"/>
    <mergeCell ref="BD41:BG41"/>
    <mergeCell ref="BH41:BK41"/>
    <mergeCell ref="BL41:BO41"/>
    <mergeCell ref="BP41:BS41"/>
    <mergeCell ref="BT41:BV41"/>
    <mergeCell ref="AZ41:BC41"/>
    <mergeCell ref="BT38:BV38"/>
    <mergeCell ref="BD37:BG37"/>
    <mergeCell ref="BH37:BK37"/>
    <mergeCell ref="BL37:BO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T36:BV36"/>
    <mergeCell ref="D37:E37"/>
    <mergeCell ref="F37:G37"/>
    <mergeCell ref="AI37:AR37"/>
    <mergeCell ref="AS37:AU37"/>
    <mergeCell ref="AV37:AY37"/>
    <mergeCell ref="AZ37:BC37"/>
    <mergeCell ref="D36:E36"/>
    <mergeCell ref="F36:G36"/>
    <mergeCell ref="AI36:AR36"/>
    <mergeCell ref="AS36:AU36"/>
    <mergeCell ref="AV36:AY36"/>
    <mergeCell ref="AZ36:BC36"/>
    <mergeCell ref="D38:E38"/>
    <mergeCell ref="F38:G38"/>
    <mergeCell ref="AI38:AR38"/>
    <mergeCell ref="AS38:AU38"/>
    <mergeCell ref="AV38:AY38"/>
    <mergeCell ref="AZ38:BC38"/>
    <mergeCell ref="BD34:BG34"/>
    <mergeCell ref="BH34:BK34"/>
    <mergeCell ref="BP34:BS34"/>
    <mergeCell ref="BD36:BG36"/>
    <mergeCell ref="BH36:BK36"/>
    <mergeCell ref="BP36:BS36"/>
    <mergeCell ref="BD38:BG38"/>
    <mergeCell ref="BH38:BK38"/>
    <mergeCell ref="BL38:BO38"/>
    <mergeCell ref="BP38:BS38"/>
    <mergeCell ref="BT34:BV34"/>
    <mergeCell ref="D35:E35"/>
    <mergeCell ref="F35:G35"/>
    <mergeCell ref="AI35:AR35"/>
    <mergeCell ref="AS35:AU35"/>
    <mergeCell ref="AV35:AY35"/>
    <mergeCell ref="AZ35:BC35"/>
    <mergeCell ref="D34:E34"/>
    <mergeCell ref="F34:G34"/>
    <mergeCell ref="AI34:AR34"/>
    <mergeCell ref="AS34:AU34"/>
    <mergeCell ref="AV34:AY34"/>
    <mergeCell ref="AZ34:BC34"/>
    <mergeCell ref="BD35:BG35"/>
    <mergeCell ref="BH35:BK35"/>
    <mergeCell ref="BP35:BS35"/>
    <mergeCell ref="BT35:BV35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BH29:BK29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D31:E31"/>
    <mergeCell ref="F31:G31"/>
    <mergeCell ref="AI31:AR31"/>
    <mergeCell ref="AS31:AU31"/>
    <mergeCell ref="AV31:AY31"/>
    <mergeCell ref="AZ31:BC31"/>
    <mergeCell ref="BD31:BG31"/>
    <mergeCell ref="BT27:BV27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H25:BK25"/>
    <mergeCell ref="BL25:BO25"/>
    <mergeCell ref="BP25:BS25"/>
    <mergeCell ref="BT25:BV25"/>
    <mergeCell ref="D26:E26"/>
    <mergeCell ref="F26:G26"/>
    <mergeCell ref="AS26:AU26"/>
    <mergeCell ref="AV26:AY26"/>
    <mergeCell ref="AZ26:BC26"/>
    <mergeCell ref="BD26:BG26"/>
    <mergeCell ref="D25:E25"/>
    <mergeCell ref="F25:G25"/>
    <mergeCell ref="AS25:AU25"/>
    <mergeCell ref="AV25:AY25"/>
    <mergeCell ref="AZ25:BC25"/>
    <mergeCell ref="BD25:BG25"/>
    <mergeCell ref="BH26:BK26"/>
    <mergeCell ref="BL26:BO26"/>
    <mergeCell ref="BP26:BS26"/>
    <mergeCell ref="BT26:BV26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PERIO_DATA_CLT_VCL_CTRL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PERIO_DATA_CLT_VCL_CTRL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537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46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22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8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" t="s">
        <v>22</v>
      </c>
      <c r="AJ20" s="26"/>
      <c r="AK20" s="26"/>
      <c r="AL20" s="26"/>
      <c r="AM20" s="26"/>
      <c r="AN20" s="26"/>
      <c r="AO20" s="26"/>
      <c r="AP20" s="26"/>
      <c r="AQ20" s="26"/>
      <c r="AR20" s="27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6">
        <v>17</v>
      </c>
      <c r="BA20" s="757"/>
      <c r="BB20" s="757"/>
      <c r="BC20" s="758"/>
      <c r="BD20" s="741">
        <f>IF(AS20="String", AZ20, IF(AS20="Number",ROUNDUP(AZ20/2,0),0))</f>
        <v>17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6.2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472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449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733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>LEN(L21)+LEN(M21)+LEN(N21)+LEN(O21)+LEN(P21)+LEN(Q21)</f>
        <v>18</v>
      </c>
      <c r="AW21" s="742"/>
      <c r="AX21" s="742"/>
      <c r="AY21" s="743"/>
      <c r="AZ21" s="756">
        <v>8</v>
      </c>
      <c r="BA21" s="757"/>
      <c r="BB21" s="757"/>
      <c r="BC21" s="758"/>
      <c r="BD21" s="741">
        <f>IF(AS21="String", AZ21, IF(AS21="Number",ROUNDUP(AZ21/2,0),0))</f>
        <v>8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26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/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28"/>
      <c r="AJ22" s="26"/>
      <c r="AK22" s="26"/>
      <c r="AL22" s="26"/>
      <c r="AM22" s="26"/>
      <c r="AN22" s="26"/>
      <c r="AO22" s="26"/>
      <c r="AP22" s="26"/>
      <c r="AQ22" s="26"/>
      <c r="AR22" s="27"/>
      <c r="AS22" s="752"/>
      <c r="AT22" s="752"/>
      <c r="AU22" s="752"/>
      <c r="AV22" s="741"/>
      <c r="AW22" s="742"/>
      <c r="AX22" s="742"/>
      <c r="AY22" s="743"/>
      <c r="AZ22" s="756"/>
      <c r="BA22" s="757"/>
      <c r="BB22" s="757"/>
      <c r="BC22" s="758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12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824"/>
      <c r="AJ23" s="825"/>
      <c r="AK23" s="825"/>
      <c r="AL23" s="825"/>
      <c r="AM23" s="825"/>
      <c r="AN23" s="825"/>
      <c r="AO23" s="825"/>
      <c r="AP23" s="825"/>
      <c r="AQ23" s="825"/>
      <c r="AR23" s="82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12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41"/>
      <c r="BM24" s="742"/>
      <c r="BN24" s="742"/>
      <c r="BO24" s="743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12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41"/>
      <c r="BM25" s="742"/>
      <c r="BN25" s="742"/>
      <c r="BO25" s="743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12" customHeight="1">
      <c r="B26" s="253"/>
      <c r="C26" s="261">
        <v>6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41"/>
      <c r="BM26" s="742"/>
      <c r="BN26" s="742"/>
      <c r="BO26" s="743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>
        <v>7</v>
      </c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>
        <v>8</v>
      </c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>
        <v>9</v>
      </c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>
        <v>10</v>
      </c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>
        <v>11</v>
      </c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>
        <v>12</v>
      </c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>
        <v>13</v>
      </c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>
        <v>14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5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1:AR21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H28:BK28"/>
    <mergeCell ref="BL28:BO28"/>
    <mergeCell ref="BP28:BS28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D32:E32"/>
    <mergeCell ref="F32:G32"/>
    <mergeCell ref="AI32:AR32"/>
    <mergeCell ref="AS32:AU32"/>
    <mergeCell ref="AV32:AY32"/>
    <mergeCell ref="AZ32:BC32"/>
    <mergeCell ref="BD32:BG32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S28:AU28"/>
    <mergeCell ref="AV28:AY28"/>
    <mergeCell ref="AZ28:BC28"/>
    <mergeCell ref="BD28:BG28"/>
    <mergeCell ref="BH30:BK30"/>
    <mergeCell ref="BL30:BO30"/>
    <mergeCell ref="BP30:BS30"/>
    <mergeCell ref="BT30:BV30"/>
    <mergeCell ref="D31:E31"/>
    <mergeCell ref="F31:G31"/>
    <mergeCell ref="AI31:AR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D30:BG30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BT35:BV35"/>
    <mergeCell ref="D36:E36"/>
    <mergeCell ref="F36:G36"/>
    <mergeCell ref="AI36:AR36"/>
    <mergeCell ref="AS36:AU36"/>
    <mergeCell ref="AV36:AY36"/>
    <mergeCell ref="AZ36:BC36"/>
    <mergeCell ref="D35:E35"/>
    <mergeCell ref="F35:G35"/>
    <mergeCell ref="AI35:AR35"/>
    <mergeCell ref="AS35:AU35"/>
    <mergeCell ref="AV35:AY35"/>
    <mergeCell ref="AZ35:BC35"/>
    <mergeCell ref="BD36:BG36"/>
    <mergeCell ref="BH36:BK36"/>
    <mergeCell ref="BP36:BS36"/>
    <mergeCell ref="BT36:BV36"/>
    <mergeCell ref="D39:E39"/>
    <mergeCell ref="F39:G39"/>
    <mergeCell ref="AI39:AR39"/>
    <mergeCell ref="AS39:AU39"/>
    <mergeCell ref="AV39:AY39"/>
    <mergeCell ref="AZ39:BC39"/>
    <mergeCell ref="BD35:BG35"/>
    <mergeCell ref="BH35:BK35"/>
    <mergeCell ref="BP35:BS35"/>
    <mergeCell ref="BD37:BG37"/>
    <mergeCell ref="BH37:BK37"/>
    <mergeCell ref="BP37:BS37"/>
    <mergeCell ref="BD39:BG39"/>
    <mergeCell ref="BH39:BK39"/>
    <mergeCell ref="BL39:BO39"/>
    <mergeCell ref="BP39:BS39"/>
    <mergeCell ref="BT37:BV37"/>
    <mergeCell ref="D38:E38"/>
    <mergeCell ref="F38:G38"/>
    <mergeCell ref="AI38:AR38"/>
    <mergeCell ref="AS38:AU38"/>
    <mergeCell ref="AV38:AY38"/>
    <mergeCell ref="AZ38:BC38"/>
    <mergeCell ref="D37:E37"/>
    <mergeCell ref="F37:G37"/>
    <mergeCell ref="AI37:AR37"/>
    <mergeCell ref="AS37:AU37"/>
    <mergeCell ref="AV37:AY37"/>
    <mergeCell ref="AZ37:BC37"/>
    <mergeCell ref="BT39:BV39"/>
    <mergeCell ref="BD38:BG38"/>
    <mergeCell ref="BH38:BK38"/>
    <mergeCell ref="BL38:BO38"/>
    <mergeCell ref="BP38:BS38"/>
    <mergeCell ref="BT38:BV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P43:BS43"/>
    <mergeCell ref="BT43:BV43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6:E46"/>
    <mergeCell ref="F46:G46"/>
    <mergeCell ref="AI46:AR46"/>
    <mergeCell ref="AS46:AU46"/>
    <mergeCell ref="AV46:AY46"/>
    <mergeCell ref="BT47:BV47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BT46:BV46"/>
    <mergeCell ref="D47:E47"/>
    <mergeCell ref="F47:G47"/>
    <mergeCell ref="AI47:AR47"/>
    <mergeCell ref="AS47:AU47"/>
    <mergeCell ref="AV47:AY47"/>
    <mergeCell ref="D49:E49"/>
    <mergeCell ref="F49:G49"/>
    <mergeCell ref="AI49:AR49"/>
    <mergeCell ref="AS49:AU49"/>
    <mergeCell ref="AV49:AY49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9:BV49"/>
    <mergeCell ref="AZ48:BC48"/>
    <mergeCell ref="BD48:BG48"/>
    <mergeCell ref="BH48:BK48"/>
    <mergeCell ref="BP48:BS48"/>
    <mergeCell ref="BT48:BV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D54:E54"/>
    <mergeCell ref="F54:G54"/>
    <mergeCell ref="AI54:AR54"/>
    <mergeCell ref="AS54:AU54"/>
    <mergeCell ref="AV54:AY54"/>
    <mergeCell ref="AZ54:BC54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BH59:BK59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AZ67:BC67"/>
    <mergeCell ref="BD67:BG67"/>
    <mergeCell ref="BH67:BK67"/>
    <mergeCell ref="BL67:BO67"/>
    <mergeCell ref="BP67:BS67"/>
    <mergeCell ref="BT67:BV67"/>
    <mergeCell ref="BD66:BG66"/>
    <mergeCell ref="BH66:BK66"/>
    <mergeCell ref="BL66:BO66"/>
    <mergeCell ref="BP66:BS66"/>
    <mergeCell ref="BT66:BV66"/>
    <mergeCell ref="AZ66:BC66"/>
    <mergeCell ref="BD68:BG68"/>
    <mergeCell ref="BH68:BK68"/>
    <mergeCell ref="BL68:BO68"/>
    <mergeCell ref="BP68:BS68"/>
    <mergeCell ref="BT68:BV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8:BC68"/>
    <mergeCell ref="AZ69:BC69"/>
    <mergeCell ref="BD69:BG69"/>
    <mergeCell ref="BH69:BK69"/>
    <mergeCell ref="BP69:BS69"/>
    <mergeCell ref="BT69:BV69"/>
    <mergeCell ref="AI74:AR74"/>
    <mergeCell ref="BT70:BV70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T71:BV71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2:BV72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3:BV73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AS74:AU74"/>
    <mergeCell ref="AV74:AY74"/>
    <mergeCell ref="BT75:BV75"/>
    <mergeCell ref="D76:E76"/>
    <mergeCell ref="F76:G76"/>
    <mergeCell ref="AI76:AR76"/>
    <mergeCell ref="AS76:AU76"/>
    <mergeCell ref="AV76:AY76"/>
    <mergeCell ref="AZ74:BC74"/>
    <mergeCell ref="BD74:BG74"/>
    <mergeCell ref="BH74:BK74"/>
    <mergeCell ref="BP74:BS74"/>
    <mergeCell ref="BT74:BV74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D74:E74"/>
    <mergeCell ref="F74:G74"/>
    <mergeCell ref="BT77:BV77"/>
    <mergeCell ref="AZ76:BC76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BD77:BG77"/>
    <mergeCell ref="BH77:BK77"/>
    <mergeCell ref="BP77:BS77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PERIO_DATA_CLT_VCL_MDL_CTRL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PERIO_DATA_CLT_VCL_MDL_CTRL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61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195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43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" t="s">
        <v>43</v>
      </c>
      <c r="AJ20" s="26"/>
      <c r="AK20" s="26"/>
      <c r="AL20" s="26"/>
      <c r="AM20" s="26"/>
      <c r="AN20" s="26"/>
      <c r="AO20" s="26"/>
      <c r="AP20" s="26"/>
      <c r="AQ20" s="26"/>
      <c r="AR20" s="27"/>
      <c r="AS20" s="752" t="s">
        <v>18</v>
      </c>
      <c r="AT20" s="752"/>
      <c r="AU20" s="752"/>
      <c r="AV20" s="741">
        <f>LEN(L20)+LEN(M20)+LEN(N20)+LEN(O20)+LEN(P20)+LEN(Q20)</f>
        <v>13</v>
      </c>
      <c r="AW20" s="742"/>
      <c r="AX20" s="742"/>
      <c r="AY20" s="743"/>
      <c r="AZ20" s="756">
        <v>16</v>
      </c>
      <c r="BA20" s="757"/>
      <c r="BB20" s="757"/>
      <c r="BC20" s="758"/>
      <c r="BD20" s="741">
        <f>IF(AS20="String", AZ20, IF(AS20="Number",ROUNDUP(AZ20/2,0),0))</f>
        <v>16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29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6.2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141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470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734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>LEN(L21)+LEN(M21)+LEN(N21)+LEN(O21)+LEN(P21)+LEN(Q21)</f>
        <v>24</v>
      </c>
      <c r="AW21" s="742"/>
      <c r="AX21" s="742"/>
      <c r="AY21" s="743"/>
      <c r="AZ21" s="756">
        <v>8</v>
      </c>
      <c r="BA21" s="757"/>
      <c r="BB21" s="757"/>
      <c r="BC21" s="758"/>
      <c r="BD21" s="741">
        <f>IF(AS21="String", AZ21, IF(AS21="Number",ROUNDUP(AZ21/2,0),0))</f>
        <v>8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32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/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28"/>
      <c r="AJ22" s="26"/>
      <c r="AK22" s="26"/>
      <c r="AL22" s="26"/>
      <c r="AM22" s="26"/>
      <c r="AN22" s="26"/>
      <c r="AO22" s="26"/>
      <c r="AP22" s="26"/>
      <c r="AQ22" s="26"/>
      <c r="AR22" s="27"/>
      <c r="AS22" s="752"/>
      <c r="AT22" s="752"/>
      <c r="AU22" s="752"/>
      <c r="AV22" s="741"/>
      <c r="AW22" s="742"/>
      <c r="AX22" s="742"/>
      <c r="AY22" s="743"/>
      <c r="AZ22" s="756"/>
      <c r="BA22" s="757"/>
      <c r="BB22" s="757"/>
      <c r="BC22" s="758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12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824"/>
      <c r="AJ23" s="825"/>
      <c r="AK23" s="825"/>
      <c r="AL23" s="825"/>
      <c r="AM23" s="825"/>
      <c r="AN23" s="825"/>
      <c r="AO23" s="825"/>
      <c r="AP23" s="825"/>
      <c r="AQ23" s="825"/>
      <c r="AR23" s="82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12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41"/>
      <c r="BM24" s="742"/>
      <c r="BN24" s="742"/>
      <c r="BO24" s="743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12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41"/>
      <c r="BM25" s="742"/>
      <c r="BN25" s="742"/>
      <c r="BO25" s="743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12" customHeight="1">
      <c r="B26" s="253"/>
      <c r="C26" s="261">
        <v>6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41"/>
      <c r="BM26" s="742"/>
      <c r="BN26" s="742"/>
      <c r="BO26" s="743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>
        <v>7</v>
      </c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>
        <v>8</v>
      </c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>
        <v>9</v>
      </c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>
        <v>10</v>
      </c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>
        <v>11</v>
      </c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>
        <v>12</v>
      </c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>
        <v>13</v>
      </c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>
        <v>14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5">
    <mergeCell ref="BT75:BV75"/>
    <mergeCell ref="D76:E76"/>
    <mergeCell ref="F76:G76"/>
    <mergeCell ref="AI76:AR76"/>
    <mergeCell ref="AS76:AU76"/>
    <mergeCell ref="AV76:AY76"/>
    <mergeCell ref="AZ76:BC76"/>
    <mergeCell ref="BD77:BG77"/>
    <mergeCell ref="BH77:BK77"/>
    <mergeCell ref="BP77:BS77"/>
    <mergeCell ref="BT77:BV77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D75:E75"/>
    <mergeCell ref="F75:G75"/>
    <mergeCell ref="AI75:AR75"/>
    <mergeCell ref="AS75:AU75"/>
    <mergeCell ref="AV75:AY75"/>
    <mergeCell ref="AZ75:BC75"/>
    <mergeCell ref="BD75:BG75"/>
    <mergeCell ref="BH75:BK75"/>
    <mergeCell ref="BP75:BS75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BT74:BV74"/>
    <mergeCell ref="D73:E73"/>
    <mergeCell ref="F73:G73"/>
    <mergeCell ref="AI73:AR73"/>
    <mergeCell ref="AS73:AU73"/>
    <mergeCell ref="AV73:AY73"/>
    <mergeCell ref="AZ73:BC73"/>
    <mergeCell ref="BD73:BG73"/>
    <mergeCell ref="BH73:BK73"/>
    <mergeCell ref="BP73:BS73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9:E69"/>
    <mergeCell ref="F69:G69"/>
    <mergeCell ref="AI69:AR69"/>
    <mergeCell ref="AS69:AU69"/>
    <mergeCell ref="AV69:AY69"/>
    <mergeCell ref="AZ69:BC69"/>
    <mergeCell ref="BD70:BG70"/>
    <mergeCell ref="BH70:BK70"/>
    <mergeCell ref="BP70:BS70"/>
    <mergeCell ref="BT70:BV70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0:BV60"/>
    <mergeCell ref="AZ59:BC59"/>
    <mergeCell ref="BD59:BG59"/>
    <mergeCell ref="BH59:BK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D60:E60"/>
    <mergeCell ref="F60:G60"/>
    <mergeCell ref="AI60:AR60"/>
    <mergeCell ref="AS60:AU60"/>
    <mergeCell ref="AV60:AY60"/>
    <mergeCell ref="AZ58:BC58"/>
    <mergeCell ref="BD58:BG58"/>
    <mergeCell ref="BH58:BK58"/>
    <mergeCell ref="BP58:BS58"/>
    <mergeCell ref="AZ60:BC60"/>
    <mergeCell ref="BD60:BG60"/>
    <mergeCell ref="BH60:BK60"/>
    <mergeCell ref="BL60:BO60"/>
    <mergeCell ref="BP60:BS60"/>
    <mergeCell ref="D57:E57"/>
    <mergeCell ref="F57:G57"/>
    <mergeCell ref="AI57:AR57"/>
    <mergeCell ref="AS57:AU57"/>
    <mergeCell ref="AV57:AY57"/>
    <mergeCell ref="BT58:BV58"/>
    <mergeCell ref="D59:E59"/>
    <mergeCell ref="F59:G59"/>
    <mergeCell ref="AI59:AR59"/>
    <mergeCell ref="AS59:AU59"/>
    <mergeCell ref="AV59:AY59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BD53:BG53"/>
    <mergeCell ref="BH53:BK53"/>
    <mergeCell ref="BL53:BO53"/>
    <mergeCell ref="BP53:BS53"/>
    <mergeCell ref="BT53:BV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3:BC53"/>
    <mergeCell ref="AZ54:BC54"/>
    <mergeCell ref="BD54:BG54"/>
    <mergeCell ref="BH54:BK54"/>
    <mergeCell ref="BP54:BS54"/>
    <mergeCell ref="BT54:BV54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BT47:BV47"/>
    <mergeCell ref="D48:E48"/>
    <mergeCell ref="F48:G48"/>
    <mergeCell ref="AI48:AR48"/>
    <mergeCell ref="AS48:AU48"/>
    <mergeCell ref="AV48:AY48"/>
    <mergeCell ref="AZ48:BC48"/>
    <mergeCell ref="D50:E50"/>
    <mergeCell ref="F50:G50"/>
    <mergeCell ref="AI50:AR50"/>
    <mergeCell ref="AS50:AU50"/>
    <mergeCell ref="AV50:AY50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AZ50:BC50"/>
    <mergeCell ref="BD50:BG50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BT41:BV41"/>
    <mergeCell ref="AZ41:BC41"/>
    <mergeCell ref="BD43:BG43"/>
    <mergeCell ref="BH43:BK43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D43:E43"/>
    <mergeCell ref="F43:G43"/>
    <mergeCell ref="AI43:AR43"/>
    <mergeCell ref="AS43:AU43"/>
    <mergeCell ref="AV43:AY43"/>
    <mergeCell ref="AZ43:BC43"/>
    <mergeCell ref="BD44:BG44"/>
    <mergeCell ref="BH44:BK44"/>
    <mergeCell ref="BP44:BS44"/>
    <mergeCell ref="BT44:BV44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38:BV38"/>
    <mergeCell ref="AZ37:BC37"/>
    <mergeCell ref="BD37:BG37"/>
    <mergeCell ref="BH37:BK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D38:E38"/>
    <mergeCell ref="F38:G38"/>
    <mergeCell ref="AI38:AR38"/>
    <mergeCell ref="AS38:AU38"/>
    <mergeCell ref="AV38:AY38"/>
    <mergeCell ref="AZ36:BC36"/>
    <mergeCell ref="BD36:BG36"/>
    <mergeCell ref="BH36:BK36"/>
    <mergeCell ref="BP36:BS36"/>
    <mergeCell ref="AZ38:BC38"/>
    <mergeCell ref="BD38:BG38"/>
    <mergeCell ref="BH38:BK38"/>
    <mergeCell ref="BL38:BO38"/>
    <mergeCell ref="BP38:BS38"/>
    <mergeCell ref="BT36:BV36"/>
    <mergeCell ref="D37:E37"/>
    <mergeCell ref="F37:G37"/>
    <mergeCell ref="AI37:AR37"/>
    <mergeCell ref="AS37:AU37"/>
    <mergeCell ref="AV37:AY37"/>
    <mergeCell ref="AZ35:BC35"/>
    <mergeCell ref="BD35:BG35"/>
    <mergeCell ref="BH35:BK35"/>
    <mergeCell ref="BP35:BS35"/>
    <mergeCell ref="BT35:BV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BL32:BO32"/>
    <mergeCell ref="BP32:BS32"/>
    <mergeCell ref="BT32:BV32"/>
    <mergeCell ref="AZ32:BC32"/>
    <mergeCell ref="BD34:BG34"/>
    <mergeCell ref="BH34:BK34"/>
    <mergeCell ref="BL34:BO34"/>
    <mergeCell ref="BP34:BS34"/>
    <mergeCell ref="BT34:BV34"/>
    <mergeCell ref="AZ34:BC34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D31:E31"/>
    <mergeCell ref="F31:G31"/>
    <mergeCell ref="AI31:AR31"/>
    <mergeCell ref="AS31:AU31"/>
    <mergeCell ref="AV31:AY31"/>
    <mergeCell ref="BD29:BG29"/>
    <mergeCell ref="BH29:BK29"/>
    <mergeCell ref="BL29:BO29"/>
    <mergeCell ref="BP29:BS29"/>
    <mergeCell ref="AZ31:BC31"/>
    <mergeCell ref="BD31:BG31"/>
    <mergeCell ref="BH31:BK31"/>
    <mergeCell ref="BL31:BO31"/>
    <mergeCell ref="BP31:BS31"/>
    <mergeCell ref="D28:E28"/>
    <mergeCell ref="F28:G28"/>
    <mergeCell ref="AS28:AU28"/>
    <mergeCell ref="AV28:AY28"/>
    <mergeCell ref="AZ28:BC28"/>
    <mergeCell ref="BT29:BV29"/>
    <mergeCell ref="D30:E30"/>
    <mergeCell ref="F30:G30"/>
    <mergeCell ref="AS30:AU30"/>
    <mergeCell ref="AV30:AY30"/>
    <mergeCell ref="AZ30:BC30"/>
    <mergeCell ref="BD28:BG28"/>
    <mergeCell ref="BH28:BK28"/>
    <mergeCell ref="BL28:BO28"/>
    <mergeCell ref="BP28:BS28"/>
    <mergeCell ref="BT28:BV28"/>
    <mergeCell ref="D29:E29"/>
    <mergeCell ref="F29:G29"/>
    <mergeCell ref="AS29:AU29"/>
    <mergeCell ref="AV29:AY29"/>
    <mergeCell ref="AZ29:BC29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X104"/>
  <sheetViews>
    <sheetView showGridLines="0" view="pageBreakPreview" topLeftCell="A10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PHYD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PHYD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254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SUM(BP20:BS30)</f>
        <v>261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.2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7" t="s">
        <v>22</v>
      </c>
      <c r="AJ20" s="129"/>
      <c r="AK20" s="129"/>
      <c r="AL20" s="129"/>
      <c r="AM20" s="129"/>
      <c r="AN20" s="129"/>
      <c r="AO20" s="129"/>
      <c r="AP20" s="129"/>
      <c r="AQ20" s="129"/>
      <c r="AR20" s="130"/>
      <c r="AS20" s="752" t="s">
        <v>18</v>
      </c>
      <c r="AT20" s="752"/>
      <c r="AU20" s="752"/>
      <c r="AV20" s="741">
        <f t="shared" ref="AV20:AV21" si="0"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>IF(AS20="String", AZ20, IF(AS20="Number",ROUNDUP(AZ20/2,0),0))</f>
        <v>17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50.2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106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23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48" t="s">
        <v>828</v>
      </c>
      <c r="AJ21" s="949"/>
      <c r="AK21" s="949"/>
      <c r="AL21" s="949"/>
      <c r="AM21" s="949"/>
      <c r="AN21" s="949"/>
      <c r="AO21" s="949"/>
      <c r="AP21" s="949"/>
      <c r="AQ21" s="949"/>
      <c r="AR21" s="950"/>
      <c r="AS21" s="752" t="s">
        <v>18</v>
      </c>
      <c r="AT21" s="752"/>
      <c r="AU21" s="752"/>
      <c r="AV21" s="741">
        <f t="shared" si="0"/>
        <v>9</v>
      </c>
      <c r="AW21" s="742"/>
      <c r="AX21" s="742"/>
      <c r="AY21" s="743"/>
      <c r="AZ21" s="753">
        <v>14</v>
      </c>
      <c r="BA21" s="754"/>
      <c r="BB21" s="754"/>
      <c r="BC21" s="755"/>
      <c r="BD21" s="741">
        <f t="shared" ref="BD21" si="1">IF(AS21="String", AZ21, IF(AS21="Number",ROUNDUP(AZ21/2,0),0))</f>
        <v>14</v>
      </c>
      <c r="BE21" s="742"/>
      <c r="BF21" s="742"/>
      <c r="BG21" s="743"/>
      <c r="BH21" s="753">
        <f t="shared" ref="BH21" si="2"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23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ht="56.25" customHeight="1">
      <c r="B22" s="116"/>
      <c r="C22" s="117">
        <v>3</v>
      </c>
      <c r="D22" s="1038"/>
      <c r="E22" s="1039"/>
      <c r="F22" s="1038"/>
      <c r="G22" s="1039"/>
      <c r="H22" s="127"/>
      <c r="I22" s="127"/>
      <c r="J22" s="128"/>
      <c r="K22" s="128"/>
      <c r="L22" s="167" t="s">
        <v>114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7" t="s">
        <v>111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1173" t="s">
        <v>826</v>
      </c>
      <c r="AJ22" s="1174"/>
      <c r="AK22" s="1174"/>
      <c r="AL22" s="1174"/>
      <c r="AM22" s="1174"/>
      <c r="AN22" s="1174"/>
      <c r="AO22" s="1174"/>
      <c r="AP22" s="1174"/>
      <c r="AQ22" s="1174"/>
      <c r="AR22" s="1175"/>
      <c r="AS22" s="1040" t="s">
        <v>515</v>
      </c>
      <c r="AT22" s="1040"/>
      <c r="AU22" s="1040"/>
      <c r="AV22" s="940">
        <f>LEN(L22)+LEN(M22)+LEN(N22)+LEN(O22)+LEN(P22)+LEN(Q22)</f>
        <v>10</v>
      </c>
      <c r="AW22" s="941"/>
      <c r="AX22" s="941"/>
      <c r="AY22" s="942"/>
      <c r="AZ22" s="943">
        <v>1</v>
      </c>
      <c r="BA22" s="944"/>
      <c r="BB22" s="944"/>
      <c r="BC22" s="945"/>
      <c r="BD22" s="940">
        <f t="shared" ref="BD22:BD31" si="3">IF(COUNTIF(AS22,"*String*"),AZ22,IF(COUNTIF(AS22,"*Number*"),ROUNDUP(AZ22/2,0),0))</f>
        <v>1</v>
      </c>
      <c r="BE22" s="941"/>
      <c r="BF22" s="941"/>
      <c r="BG22" s="942"/>
      <c r="BH22" s="943">
        <f t="shared" ref="BH22:BH31" si="4">IF(AS22="Number",1,IF(COUNTIF(AS22,"*List*"),3,IF(AS22="Map", 3, IF(AS22="Boolean",1,0))))</f>
        <v>3</v>
      </c>
      <c r="BI22" s="944"/>
      <c r="BJ22" s="944"/>
      <c r="BK22" s="945"/>
      <c r="BL22" s="943">
        <v>2</v>
      </c>
      <c r="BM22" s="944"/>
      <c r="BN22" s="944"/>
      <c r="BO22" s="945"/>
      <c r="BP22" s="940">
        <f t="shared" ref="BP22:BP30" si="5">AV22+(BD22*BL22)+BH22</f>
        <v>15</v>
      </c>
      <c r="BQ22" s="941"/>
      <c r="BR22" s="941"/>
      <c r="BS22" s="942"/>
      <c r="BT22" s="1052"/>
      <c r="BU22" s="1053"/>
      <c r="BV22" s="1054"/>
      <c r="BW22" s="120"/>
      <c r="BX22" s="121"/>
    </row>
    <row r="23" spans="2:76" ht="42.75" customHeight="1">
      <c r="B23" s="116"/>
      <c r="C23" s="127">
        <v>4</v>
      </c>
      <c r="D23" s="1038"/>
      <c r="E23" s="1039"/>
      <c r="F23" s="1038"/>
      <c r="G23" s="1039"/>
      <c r="H23" s="127"/>
      <c r="I23" s="127"/>
      <c r="J23" s="128"/>
      <c r="K23" s="128"/>
      <c r="L23" s="125" t="s">
        <v>113</v>
      </c>
      <c r="M23" s="125"/>
      <c r="N23" s="125"/>
      <c r="O23" s="125"/>
      <c r="P23" s="125"/>
      <c r="Q23" s="125"/>
      <c r="R23" s="125"/>
      <c r="S23" s="125"/>
      <c r="T23" s="125"/>
      <c r="U23" s="125"/>
      <c r="V23" s="126"/>
      <c r="W23" s="125" t="s">
        <v>40</v>
      </c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6"/>
      <c r="AI23" s="954" t="s">
        <v>380</v>
      </c>
      <c r="AJ23" s="955"/>
      <c r="AK23" s="955"/>
      <c r="AL23" s="955"/>
      <c r="AM23" s="955"/>
      <c r="AN23" s="955"/>
      <c r="AO23" s="955"/>
      <c r="AP23" s="955"/>
      <c r="AQ23" s="955"/>
      <c r="AR23" s="956"/>
      <c r="AS23" s="1040" t="s">
        <v>515</v>
      </c>
      <c r="AT23" s="1040"/>
      <c r="AU23" s="1040"/>
      <c r="AV23" s="940">
        <f t="shared" ref="AV23:AV31" si="6">LEN(L23)+LEN(M23)+LEN(N23)+LEN(O23)+LEN(P23)+LEN(Q23)</f>
        <v>14</v>
      </c>
      <c r="AW23" s="941"/>
      <c r="AX23" s="941"/>
      <c r="AY23" s="942"/>
      <c r="AZ23" s="943">
        <v>1</v>
      </c>
      <c r="BA23" s="944"/>
      <c r="BB23" s="944"/>
      <c r="BC23" s="945"/>
      <c r="BD23" s="940">
        <f t="shared" si="3"/>
        <v>1</v>
      </c>
      <c r="BE23" s="941"/>
      <c r="BF23" s="941"/>
      <c r="BG23" s="942"/>
      <c r="BH23" s="943">
        <f t="shared" si="4"/>
        <v>3</v>
      </c>
      <c r="BI23" s="944"/>
      <c r="BJ23" s="944"/>
      <c r="BK23" s="945"/>
      <c r="BL23" s="943">
        <v>2</v>
      </c>
      <c r="BM23" s="944"/>
      <c r="BN23" s="944"/>
      <c r="BO23" s="945"/>
      <c r="BP23" s="940">
        <f t="shared" si="5"/>
        <v>19</v>
      </c>
      <c r="BQ23" s="941"/>
      <c r="BR23" s="941"/>
      <c r="BS23" s="942"/>
      <c r="BT23" s="1052"/>
      <c r="BU23" s="1053"/>
      <c r="BV23" s="1054"/>
      <c r="BW23" s="120"/>
      <c r="BX23" s="121"/>
    </row>
    <row r="24" spans="2:76" ht="96.75" customHeight="1">
      <c r="B24" s="116"/>
      <c r="C24" s="117">
        <v>5</v>
      </c>
      <c r="D24" s="1038"/>
      <c r="E24" s="1039"/>
      <c r="F24" s="1038"/>
      <c r="G24" s="1039"/>
      <c r="H24" s="118"/>
      <c r="I24" s="118"/>
      <c r="J24" s="119"/>
      <c r="K24" s="119"/>
      <c r="L24" s="167" t="s">
        <v>827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7" t="s">
        <v>812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638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1040" t="s">
        <v>515</v>
      </c>
      <c r="AT24" s="1040"/>
      <c r="AU24" s="1040"/>
      <c r="AV24" s="940">
        <f t="shared" si="6"/>
        <v>19</v>
      </c>
      <c r="AW24" s="941"/>
      <c r="AX24" s="941"/>
      <c r="AY24" s="942"/>
      <c r="AZ24" s="943">
        <v>1</v>
      </c>
      <c r="BA24" s="944"/>
      <c r="BB24" s="944"/>
      <c r="BC24" s="945"/>
      <c r="BD24" s="940">
        <f t="shared" si="3"/>
        <v>1</v>
      </c>
      <c r="BE24" s="941"/>
      <c r="BF24" s="941"/>
      <c r="BG24" s="942"/>
      <c r="BH24" s="943">
        <f t="shared" si="4"/>
        <v>3</v>
      </c>
      <c r="BI24" s="944"/>
      <c r="BJ24" s="944"/>
      <c r="BK24" s="945"/>
      <c r="BL24" s="943">
        <v>2</v>
      </c>
      <c r="BM24" s="944"/>
      <c r="BN24" s="944"/>
      <c r="BO24" s="945"/>
      <c r="BP24" s="940">
        <f t="shared" si="5"/>
        <v>24</v>
      </c>
      <c r="BQ24" s="941"/>
      <c r="BR24" s="941"/>
      <c r="BS24" s="942"/>
      <c r="BT24" s="1046"/>
      <c r="BU24" s="1047"/>
      <c r="BV24" s="1048"/>
      <c r="BW24" s="120"/>
      <c r="BX24" s="121"/>
    </row>
    <row r="25" spans="2:76" ht="37.5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 t="s">
        <v>813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7" t="s">
        <v>814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292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1040" t="s">
        <v>514</v>
      </c>
      <c r="AT25" s="1040"/>
      <c r="AU25" s="1040"/>
      <c r="AV25" s="940">
        <f t="shared" si="6"/>
        <v>13</v>
      </c>
      <c r="AW25" s="941"/>
      <c r="AX25" s="941"/>
      <c r="AY25" s="942"/>
      <c r="AZ25" s="943">
        <v>14</v>
      </c>
      <c r="BA25" s="944"/>
      <c r="BB25" s="944"/>
      <c r="BC25" s="945"/>
      <c r="BD25" s="940">
        <f t="shared" si="3"/>
        <v>14</v>
      </c>
      <c r="BE25" s="941"/>
      <c r="BF25" s="941"/>
      <c r="BG25" s="942"/>
      <c r="BH25" s="943">
        <f t="shared" si="4"/>
        <v>3</v>
      </c>
      <c r="BI25" s="944"/>
      <c r="BJ25" s="944"/>
      <c r="BK25" s="945"/>
      <c r="BL25" s="943">
        <v>2</v>
      </c>
      <c r="BM25" s="944"/>
      <c r="BN25" s="944"/>
      <c r="BO25" s="945"/>
      <c r="BP25" s="940">
        <f t="shared" si="5"/>
        <v>44</v>
      </c>
      <c r="BQ25" s="941"/>
      <c r="BR25" s="941"/>
      <c r="BS25" s="942"/>
      <c r="BT25" s="1046"/>
      <c r="BU25" s="1047"/>
      <c r="BV25" s="1048"/>
      <c r="BW25" s="120"/>
      <c r="BX25" s="121"/>
    </row>
    <row r="26" spans="2:76" ht="22.5" customHeight="1">
      <c r="B26" s="116"/>
      <c r="C26" s="117">
        <v>7</v>
      </c>
      <c r="D26" s="1038"/>
      <c r="E26" s="1039"/>
      <c r="F26" s="1038"/>
      <c r="G26" s="1039"/>
      <c r="H26" s="118"/>
      <c r="I26" s="118"/>
      <c r="J26" s="119"/>
      <c r="K26" s="119"/>
      <c r="L26" s="167" t="s">
        <v>815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7" t="s">
        <v>816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639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1040" t="s">
        <v>515</v>
      </c>
      <c r="AT26" s="1040"/>
      <c r="AU26" s="1040"/>
      <c r="AV26" s="940">
        <f t="shared" si="6"/>
        <v>13</v>
      </c>
      <c r="AW26" s="941"/>
      <c r="AX26" s="941"/>
      <c r="AY26" s="942"/>
      <c r="AZ26" s="988">
        <v>10</v>
      </c>
      <c r="BA26" s="989"/>
      <c r="BB26" s="989"/>
      <c r="BC26" s="990"/>
      <c r="BD26" s="940">
        <f t="shared" si="3"/>
        <v>5</v>
      </c>
      <c r="BE26" s="941"/>
      <c r="BF26" s="941"/>
      <c r="BG26" s="942"/>
      <c r="BH26" s="943">
        <f t="shared" si="4"/>
        <v>3</v>
      </c>
      <c r="BI26" s="944"/>
      <c r="BJ26" s="944"/>
      <c r="BK26" s="945"/>
      <c r="BL26" s="943">
        <v>2</v>
      </c>
      <c r="BM26" s="944"/>
      <c r="BN26" s="944"/>
      <c r="BO26" s="945"/>
      <c r="BP26" s="940">
        <f t="shared" si="5"/>
        <v>26</v>
      </c>
      <c r="BQ26" s="941"/>
      <c r="BR26" s="941"/>
      <c r="BS26" s="942"/>
      <c r="BT26" s="1046"/>
      <c r="BU26" s="1047"/>
      <c r="BV26" s="1048"/>
      <c r="BW26" s="120"/>
      <c r="BX26" s="121"/>
    </row>
    <row r="27" spans="2:76" ht="42" customHeight="1">
      <c r="B27" s="116"/>
      <c r="C27" s="127">
        <v>8</v>
      </c>
      <c r="D27" s="1038"/>
      <c r="E27" s="1039"/>
      <c r="F27" s="1038"/>
      <c r="G27" s="1039"/>
      <c r="H27" s="118"/>
      <c r="I27" s="118"/>
      <c r="J27" s="119"/>
      <c r="K27" s="119"/>
      <c r="L27" s="167" t="s">
        <v>817</v>
      </c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7" t="s">
        <v>818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749" t="s">
        <v>640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1040" t="s">
        <v>515</v>
      </c>
      <c r="AT27" s="1040"/>
      <c r="AU27" s="1040"/>
      <c r="AV27" s="940">
        <f t="shared" si="6"/>
        <v>17</v>
      </c>
      <c r="AW27" s="941"/>
      <c r="AX27" s="941"/>
      <c r="AY27" s="942"/>
      <c r="AZ27" s="988">
        <v>1</v>
      </c>
      <c r="BA27" s="989"/>
      <c r="BB27" s="989"/>
      <c r="BC27" s="990"/>
      <c r="BD27" s="940">
        <f t="shared" si="3"/>
        <v>1</v>
      </c>
      <c r="BE27" s="941"/>
      <c r="BF27" s="941"/>
      <c r="BG27" s="942"/>
      <c r="BH27" s="943">
        <f t="shared" si="4"/>
        <v>3</v>
      </c>
      <c r="BI27" s="944"/>
      <c r="BJ27" s="944"/>
      <c r="BK27" s="945"/>
      <c r="BL27" s="943">
        <v>2</v>
      </c>
      <c r="BM27" s="944"/>
      <c r="BN27" s="944"/>
      <c r="BO27" s="945"/>
      <c r="BP27" s="940">
        <f t="shared" si="5"/>
        <v>22</v>
      </c>
      <c r="BQ27" s="941"/>
      <c r="BR27" s="941"/>
      <c r="BS27" s="942"/>
      <c r="BT27" s="1046"/>
      <c r="BU27" s="1047"/>
      <c r="BV27" s="1048"/>
      <c r="BW27" s="120"/>
      <c r="BX27" s="121"/>
    </row>
    <row r="28" spans="2:76" ht="32.25" customHeight="1">
      <c r="B28" s="116"/>
      <c r="C28" s="117">
        <v>9</v>
      </c>
      <c r="D28" s="1038"/>
      <c r="E28" s="1039"/>
      <c r="F28" s="1038"/>
      <c r="G28" s="1039"/>
      <c r="H28" s="118"/>
      <c r="I28" s="118"/>
      <c r="J28" s="119"/>
      <c r="K28" s="119"/>
      <c r="L28" s="167" t="s">
        <v>819</v>
      </c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7" t="s">
        <v>820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749" t="s">
        <v>641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1040" t="s">
        <v>515</v>
      </c>
      <c r="AT28" s="1040"/>
      <c r="AU28" s="1040"/>
      <c r="AV28" s="940">
        <f t="shared" si="6"/>
        <v>13</v>
      </c>
      <c r="AW28" s="941"/>
      <c r="AX28" s="941"/>
      <c r="AY28" s="942"/>
      <c r="AZ28" s="988">
        <v>10</v>
      </c>
      <c r="BA28" s="989"/>
      <c r="BB28" s="989"/>
      <c r="BC28" s="990"/>
      <c r="BD28" s="940">
        <f t="shared" si="3"/>
        <v>5</v>
      </c>
      <c r="BE28" s="941"/>
      <c r="BF28" s="941"/>
      <c r="BG28" s="942"/>
      <c r="BH28" s="943">
        <f t="shared" si="4"/>
        <v>3</v>
      </c>
      <c r="BI28" s="944"/>
      <c r="BJ28" s="944"/>
      <c r="BK28" s="945"/>
      <c r="BL28" s="943">
        <v>2</v>
      </c>
      <c r="BM28" s="944"/>
      <c r="BN28" s="944"/>
      <c r="BO28" s="945"/>
      <c r="BP28" s="940">
        <f t="shared" si="5"/>
        <v>26</v>
      </c>
      <c r="BQ28" s="941"/>
      <c r="BR28" s="941"/>
      <c r="BS28" s="942"/>
      <c r="BT28" s="1046"/>
      <c r="BU28" s="1047"/>
      <c r="BV28" s="1048"/>
      <c r="BW28" s="120"/>
      <c r="BX28" s="121"/>
    </row>
    <row r="29" spans="2:76" ht="45.75" customHeight="1">
      <c r="B29" s="116"/>
      <c r="C29" s="127">
        <v>10</v>
      </c>
      <c r="D29" s="1038"/>
      <c r="E29" s="1039"/>
      <c r="F29" s="1038"/>
      <c r="G29" s="1039"/>
      <c r="H29" s="118"/>
      <c r="I29" s="118"/>
      <c r="J29" s="119"/>
      <c r="K29" s="119"/>
      <c r="L29" s="167" t="s">
        <v>821</v>
      </c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7" t="s">
        <v>822</v>
      </c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749" t="s">
        <v>642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1040" t="s">
        <v>515</v>
      </c>
      <c r="AT29" s="1040"/>
      <c r="AU29" s="1040"/>
      <c r="AV29" s="940">
        <f t="shared" si="6"/>
        <v>17</v>
      </c>
      <c r="AW29" s="941"/>
      <c r="AX29" s="941"/>
      <c r="AY29" s="942"/>
      <c r="AZ29" s="940">
        <v>1</v>
      </c>
      <c r="BA29" s="941"/>
      <c r="BB29" s="941"/>
      <c r="BC29" s="942"/>
      <c r="BD29" s="940">
        <f t="shared" si="3"/>
        <v>1</v>
      </c>
      <c r="BE29" s="941"/>
      <c r="BF29" s="941"/>
      <c r="BG29" s="942"/>
      <c r="BH29" s="943">
        <f t="shared" si="4"/>
        <v>3</v>
      </c>
      <c r="BI29" s="944"/>
      <c r="BJ29" s="944"/>
      <c r="BK29" s="945"/>
      <c r="BL29" s="943">
        <v>2</v>
      </c>
      <c r="BM29" s="944"/>
      <c r="BN29" s="944"/>
      <c r="BO29" s="945"/>
      <c r="BP29" s="940">
        <f t="shared" si="5"/>
        <v>22</v>
      </c>
      <c r="BQ29" s="941"/>
      <c r="BR29" s="941"/>
      <c r="BS29" s="942"/>
      <c r="BT29" s="1046"/>
      <c r="BU29" s="1047"/>
      <c r="BV29" s="1048"/>
      <c r="BW29" s="120"/>
      <c r="BX29" s="121"/>
    </row>
    <row r="30" spans="2:76" ht="28.5" customHeight="1">
      <c r="B30" s="116"/>
      <c r="C30" s="117">
        <v>11</v>
      </c>
      <c r="D30" s="1038"/>
      <c r="E30" s="1039"/>
      <c r="F30" s="1038"/>
      <c r="G30" s="1039"/>
      <c r="H30" s="118"/>
      <c r="I30" s="118"/>
      <c r="J30" s="119"/>
      <c r="K30" s="119"/>
      <c r="L30" s="167" t="s">
        <v>823</v>
      </c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7" t="s">
        <v>824</v>
      </c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 t="s">
        <v>1175</v>
      </c>
      <c r="AJ30" s="750"/>
      <c r="AK30" s="750"/>
      <c r="AL30" s="750"/>
      <c r="AM30" s="750"/>
      <c r="AN30" s="750"/>
      <c r="AO30" s="750"/>
      <c r="AP30" s="750"/>
      <c r="AQ30" s="750"/>
      <c r="AR30" s="751"/>
      <c r="AS30" s="1040" t="s">
        <v>515</v>
      </c>
      <c r="AT30" s="1040"/>
      <c r="AU30" s="1040"/>
      <c r="AV30" s="940">
        <f t="shared" si="6"/>
        <v>13</v>
      </c>
      <c r="AW30" s="941"/>
      <c r="AX30" s="941"/>
      <c r="AY30" s="942"/>
      <c r="AZ30" s="940">
        <v>3</v>
      </c>
      <c r="BA30" s="941"/>
      <c r="BB30" s="941"/>
      <c r="BC30" s="942"/>
      <c r="BD30" s="940">
        <f t="shared" si="3"/>
        <v>2</v>
      </c>
      <c r="BE30" s="941"/>
      <c r="BF30" s="941"/>
      <c r="BG30" s="942"/>
      <c r="BH30" s="943">
        <f t="shared" si="4"/>
        <v>3</v>
      </c>
      <c r="BI30" s="944"/>
      <c r="BJ30" s="944"/>
      <c r="BK30" s="945"/>
      <c r="BL30" s="943">
        <v>2</v>
      </c>
      <c r="BM30" s="944"/>
      <c r="BN30" s="944"/>
      <c r="BO30" s="945"/>
      <c r="BP30" s="940">
        <f t="shared" si="5"/>
        <v>20</v>
      </c>
      <c r="BQ30" s="941"/>
      <c r="BR30" s="941"/>
      <c r="BS30" s="942"/>
      <c r="BT30" s="1046"/>
      <c r="BU30" s="1047"/>
      <c r="BV30" s="1048"/>
      <c r="BW30" s="120"/>
      <c r="BX30" s="121"/>
    </row>
    <row r="31" spans="2:76" s="234" customFormat="1">
      <c r="B31" s="253"/>
      <c r="C31" s="261">
        <v>12</v>
      </c>
      <c r="D31" s="747"/>
      <c r="E31" s="748"/>
      <c r="F31" s="747"/>
      <c r="G31" s="748"/>
      <c r="H31" s="266"/>
      <c r="I31" s="266"/>
      <c r="J31" s="267"/>
      <c r="K31" s="267"/>
      <c r="L31" s="20" t="s">
        <v>832</v>
      </c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 t="s">
        <v>832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 t="s">
        <v>834</v>
      </c>
      <c r="AJ31" s="765"/>
      <c r="AK31" s="765"/>
      <c r="AL31" s="765"/>
      <c r="AM31" s="765"/>
      <c r="AN31" s="765"/>
      <c r="AO31" s="765"/>
      <c r="AP31" s="765"/>
      <c r="AQ31" s="765"/>
      <c r="AR31" s="766"/>
      <c r="AS31" s="752" t="s">
        <v>833</v>
      </c>
      <c r="AT31" s="752"/>
      <c r="AU31" s="752"/>
      <c r="AV31" s="741">
        <f t="shared" si="6"/>
        <v>3</v>
      </c>
      <c r="AW31" s="742"/>
      <c r="AX31" s="742"/>
      <c r="AY31" s="743"/>
      <c r="AZ31" s="741">
        <v>10</v>
      </c>
      <c r="BA31" s="742"/>
      <c r="BB31" s="742"/>
      <c r="BC31" s="743"/>
      <c r="BD31" s="741">
        <f t="shared" si="3"/>
        <v>5</v>
      </c>
      <c r="BE31" s="742"/>
      <c r="BF31" s="742"/>
      <c r="BG31" s="743"/>
      <c r="BH31" s="753">
        <f t="shared" si="4"/>
        <v>1</v>
      </c>
      <c r="BI31" s="754"/>
      <c r="BJ31" s="754"/>
      <c r="BK31" s="755"/>
      <c r="BL31" s="753"/>
      <c r="BM31" s="754"/>
      <c r="BN31" s="754"/>
      <c r="BO31" s="755"/>
      <c r="BP31" s="741">
        <f t="shared" ref="BP31" si="7">AV31+BD31+BH31</f>
        <v>9</v>
      </c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1:76" ht="12.25" customHeight="1" thickBot="1">
      <c r="A49" s="269"/>
      <c r="B49" s="270"/>
      <c r="C49" s="271"/>
      <c r="D49" s="271"/>
      <c r="E49" s="271"/>
      <c r="F49" s="271"/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2"/>
      <c r="BX49" s="273"/>
    </row>
    <row r="50" spans="1:76"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6"/>
      <c r="X50" s="216"/>
      <c r="Y50" s="216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  <c r="AN50" s="214"/>
      <c r="AO50" s="214"/>
      <c r="AP50" s="214"/>
      <c r="AQ50" s="214"/>
      <c r="AR50" s="214"/>
      <c r="AS50" s="214"/>
      <c r="AT50" s="214"/>
      <c r="AU50" s="214"/>
      <c r="AV50" s="214"/>
      <c r="AW50" s="214"/>
      <c r="AX50" s="214"/>
      <c r="AY50" s="214"/>
      <c r="AZ50" s="214"/>
      <c r="BA50" s="214"/>
      <c r="BB50" s="214"/>
      <c r="BC50" s="214"/>
      <c r="BD50" s="214"/>
      <c r="BE50" s="214"/>
      <c r="BF50" s="214"/>
      <c r="BG50" s="214"/>
      <c r="BH50" s="214"/>
      <c r="BI50" s="214"/>
      <c r="BJ50" s="214"/>
      <c r="BK50" s="214"/>
      <c r="BL50" s="214"/>
      <c r="BM50" s="214"/>
      <c r="BN50" s="214"/>
      <c r="BO50" s="214"/>
      <c r="BP50" s="214"/>
      <c r="BQ50" s="214"/>
      <c r="BR50" s="214"/>
      <c r="BS50" s="214"/>
      <c r="BT50" s="214"/>
      <c r="BU50" s="214"/>
      <c r="BV50" s="214"/>
      <c r="BW50" s="214"/>
      <c r="BX50" s="214"/>
    </row>
    <row r="51" spans="1:76"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6"/>
      <c r="X51" s="216"/>
      <c r="Y51" s="216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  <c r="AQ51" s="214"/>
      <c r="AR51" s="214"/>
      <c r="AS51" s="214"/>
      <c r="AT51" s="214"/>
      <c r="AU51" s="214"/>
      <c r="AV51" s="214"/>
      <c r="AW51" s="214"/>
      <c r="AX51" s="214"/>
      <c r="AY51" s="214"/>
      <c r="AZ51" s="214"/>
      <c r="BA51" s="214"/>
      <c r="BB51" s="214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4"/>
      <c r="BS51" s="214"/>
      <c r="BT51" s="214"/>
      <c r="BU51" s="214"/>
      <c r="BV51" s="214"/>
      <c r="BW51" s="214"/>
      <c r="BX51" s="214"/>
    </row>
    <row r="52" spans="1:76"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6"/>
      <c r="X52" s="216"/>
      <c r="Y52" s="216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4"/>
      <c r="BS52" s="214"/>
      <c r="BT52" s="214"/>
      <c r="BU52" s="214"/>
      <c r="BV52" s="214"/>
      <c r="BW52" s="214"/>
      <c r="BX52" s="214"/>
    </row>
    <row r="53" spans="1:76"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6"/>
      <c r="X53" s="216"/>
      <c r="Y53" s="216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</row>
    <row r="54" spans="1:76"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6"/>
      <c r="X54" s="216"/>
      <c r="Y54" s="216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4"/>
      <c r="BS54" s="214"/>
      <c r="BT54" s="214"/>
      <c r="BU54" s="214"/>
      <c r="BV54" s="214"/>
      <c r="BW54" s="214"/>
      <c r="BX54" s="214"/>
    </row>
    <row r="55" spans="1:76"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6"/>
      <c r="X55" s="216"/>
      <c r="Y55" s="216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</row>
    <row r="56" spans="1:76"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6"/>
      <c r="X56" s="216"/>
      <c r="Y56" s="216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4"/>
      <c r="BS56" s="214"/>
      <c r="BT56" s="214"/>
      <c r="BU56" s="214"/>
      <c r="BV56" s="214"/>
      <c r="BW56" s="214"/>
      <c r="BX56" s="214"/>
    </row>
    <row r="57" spans="1:76"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6"/>
      <c r="X57" s="216"/>
      <c r="Y57" s="216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</row>
    <row r="58" spans="1:76"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6"/>
      <c r="X58" s="216"/>
      <c r="Y58" s="216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4"/>
      <c r="BO58" s="214"/>
      <c r="BP58" s="214"/>
      <c r="BQ58" s="214"/>
      <c r="BR58" s="214"/>
      <c r="BS58" s="214"/>
      <c r="BT58" s="214"/>
      <c r="BU58" s="214"/>
      <c r="BV58" s="214"/>
      <c r="BW58" s="214"/>
      <c r="BX58" s="214"/>
    </row>
    <row r="59" spans="1:76"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6"/>
      <c r="X59" s="216"/>
      <c r="Y59" s="216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</row>
    <row r="60" spans="1:76"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6"/>
      <c r="X60" s="216"/>
      <c r="Y60" s="216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</row>
    <row r="61" spans="1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1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1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1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</sheetData>
  <mergeCells count="356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H41:BK41"/>
    <mergeCell ref="BP41:BS41"/>
    <mergeCell ref="BT41:BV41"/>
    <mergeCell ref="D42:E42"/>
    <mergeCell ref="F42:G42"/>
    <mergeCell ref="AS42:AU42"/>
    <mergeCell ref="AV42:AY42"/>
    <mergeCell ref="AZ42:BC42"/>
    <mergeCell ref="BD42:BG42"/>
    <mergeCell ref="BH42:BK42"/>
    <mergeCell ref="D41:E41"/>
    <mergeCell ref="F41:G41"/>
    <mergeCell ref="AS41:AU41"/>
    <mergeCell ref="AV41:AY41"/>
    <mergeCell ref="AZ41:BC41"/>
    <mergeCell ref="BD41:BG41"/>
    <mergeCell ref="BP42:BS42"/>
    <mergeCell ref="BT42:BV42"/>
    <mergeCell ref="AI41:AR41"/>
    <mergeCell ref="BL41:BO41"/>
    <mergeCell ref="AI42:AR42"/>
    <mergeCell ref="BL42:BO42"/>
    <mergeCell ref="D43:E43"/>
    <mergeCell ref="F43:G43"/>
    <mergeCell ref="AS43:AU43"/>
    <mergeCell ref="AV43:AY43"/>
    <mergeCell ref="AZ43:BC43"/>
    <mergeCell ref="BD43:BG43"/>
    <mergeCell ref="BH43:BK43"/>
    <mergeCell ref="BP43:BS43"/>
    <mergeCell ref="BT43:BV43"/>
    <mergeCell ref="AI43:AR43"/>
    <mergeCell ref="BL43:BO43"/>
    <mergeCell ref="D44:E44"/>
    <mergeCell ref="F44:G44"/>
    <mergeCell ref="AS44:AU44"/>
    <mergeCell ref="AV44:AY44"/>
    <mergeCell ref="AZ44:BC44"/>
    <mergeCell ref="BD44:BG44"/>
    <mergeCell ref="BH44:BK44"/>
    <mergeCell ref="BP44:BS44"/>
    <mergeCell ref="BT44:BV44"/>
    <mergeCell ref="AI44:AR44"/>
    <mergeCell ref="BL44:BO44"/>
    <mergeCell ref="BH45:BK45"/>
    <mergeCell ref="BP45:BS45"/>
    <mergeCell ref="AI47:AR47"/>
    <mergeCell ref="BL47:BO47"/>
    <mergeCell ref="BT45:BV45"/>
    <mergeCell ref="D46:E46"/>
    <mergeCell ref="F46:G46"/>
    <mergeCell ref="AS46:AU46"/>
    <mergeCell ref="AV46:AY46"/>
    <mergeCell ref="AZ46:BC46"/>
    <mergeCell ref="BD46:BG46"/>
    <mergeCell ref="BH46:BK46"/>
    <mergeCell ref="D45:E45"/>
    <mergeCell ref="F45:G45"/>
    <mergeCell ref="AS45:AU45"/>
    <mergeCell ref="AV45:AY45"/>
    <mergeCell ref="AZ45:BC45"/>
    <mergeCell ref="BD45:BG45"/>
    <mergeCell ref="AI45:AR45"/>
    <mergeCell ref="BL45:BO45"/>
    <mergeCell ref="AI46:AR46"/>
    <mergeCell ref="BL46:BO46"/>
    <mergeCell ref="BP46:BS46"/>
    <mergeCell ref="BT46:BV46"/>
    <mergeCell ref="BT47:BV47"/>
    <mergeCell ref="D47:E47"/>
    <mergeCell ref="F47:G47"/>
    <mergeCell ref="AS47:AU47"/>
    <mergeCell ref="AV47:AY47"/>
    <mergeCell ref="AZ47:BC47"/>
    <mergeCell ref="BD47:BG47"/>
    <mergeCell ref="BH47:BK47"/>
    <mergeCell ref="BP47:BS47"/>
    <mergeCell ref="D48:E48"/>
    <mergeCell ref="F48:G48"/>
    <mergeCell ref="AS48:AU48"/>
    <mergeCell ref="AV48:AY48"/>
    <mergeCell ref="AZ48:BC48"/>
    <mergeCell ref="BD48:BG48"/>
    <mergeCell ref="BH48:BK48"/>
    <mergeCell ref="BP48:BS48"/>
    <mergeCell ref="BT48:BV48"/>
    <mergeCell ref="AI48:AR48"/>
    <mergeCell ref="BL48:BO48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2:BS32"/>
    <mergeCell ref="BT32:BV32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L31:BO31"/>
    <mergeCell ref="BP33:BS33"/>
    <mergeCell ref="BT33:BV33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4:BS34"/>
    <mergeCell ref="BT34:BV34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BP35:BS35"/>
    <mergeCell ref="BT35:BV35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6:BS36"/>
    <mergeCell ref="BT36:BV36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7:BS37"/>
    <mergeCell ref="BT37:BV37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BP38:BS38"/>
    <mergeCell ref="BT38:BV38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6:BS26"/>
    <mergeCell ref="BT26:BV26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L26:BO26"/>
    <mergeCell ref="BP28:BS28"/>
    <mergeCell ref="BT28:BV28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P29:BS29"/>
    <mergeCell ref="BT29:BV29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30:BS30"/>
    <mergeCell ref="BT30:BV30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REPRO_DATA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REPRO_DATA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545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117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358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357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954" t="s">
        <v>636</v>
      </c>
      <c r="AJ20" s="1176"/>
      <c r="AK20" s="1176"/>
      <c r="AL20" s="1176"/>
      <c r="AM20" s="1176"/>
      <c r="AN20" s="1176"/>
      <c r="AO20" s="1176"/>
      <c r="AP20" s="1176"/>
      <c r="AQ20" s="1176"/>
      <c r="AR20" s="1177"/>
      <c r="AS20" s="752" t="s">
        <v>18</v>
      </c>
      <c r="AT20" s="752"/>
      <c r="AU20" s="752"/>
      <c r="AV20" s="741">
        <f>LEN(L20)+LEN(M20)+LEN(N20)+LEN(O20)+LEN(P20)+LEN(Q20)</f>
        <v>11</v>
      </c>
      <c r="AW20" s="742"/>
      <c r="AX20" s="742"/>
      <c r="AY20" s="743"/>
      <c r="AZ20" s="753">
        <v>13</v>
      </c>
      <c r="BA20" s="754"/>
      <c r="BB20" s="754"/>
      <c r="BC20" s="755"/>
      <c r="BD20" s="741">
        <f>IF(AS20="String", AZ20, IF(AS20="Number",ROUNDUP(AZ20/2,0),0))</f>
        <v>13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24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360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359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637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18</v>
      </c>
      <c r="AT21" s="752"/>
      <c r="AU21" s="752"/>
      <c r="AV21" s="741">
        <f>LEN(L21)+LEN(M21)+LEN(N21)+LEN(O21)+LEN(P21)+LEN(Q21)</f>
        <v>12</v>
      </c>
      <c r="AW21" s="742"/>
      <c r="AX21" s="742"/>
      <c r="AY21" s="743"/>
      <c r="AZ21" s="753">
        <v>5</v>
      </c>
      <c r="BA21" s="754"/>
      <c r="BB21" s="754"/>
      <c r="BC21" s="755"/>
      <c r="BD21" s="741">
        <f>IF(AS21="String", AZ21, IF(AS21="Number",ROUNDUP(AZ21/2,0),0))</f>
        <v>5</v>
      </c>
      <c r="BE21" s="742"/>
      <c r="BF21" s="742"/>
      <c r="BG21" s="743"/>
      <c r="BH21" s="753">
        <f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17</v>
      </c>
      <c r="BQ21" s="742"/>
      <c r="BR21" s="742"/>
      <c r="BS21" s="743"/>
      <c r="BT21" s="983"/>
      <c r="BU21" s="984"/>
      <c r="BV21" s="985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362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0" t="s">
        <v>361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954" t="s">
        <v>361</v>
      </c>
      <c r="AJ22" s="955"/>
      <c r="AK22" s="955"/>
      <c r="AL22" s="955"/>
      <c r="AM22" s="955"/>
      <c r="AN22" s="955"/>
      <c r="AO22" s="955"/>
      <c r="AP22" s="955"/>
      <c r="AQ22" s="955"/>
      <c r="AR22" s="956"/>
      <c r="AS22" s="752" t="s">
        <v>18</v>
      </c>
      <c r="AT22" s="752"/>
      <c r="AU22" s="752"/>
      <c r="AV22" s="741">
        <f>LEN(L22)+LEN(M22)+LEN(N22)+LEN(O22)+LEN(P22)+LEN(Q22)</f>
        <v>9</v>
      </c>
      <c r="AW22" s="742"/>
      <c r="AX22" s="742"/>
      <c r="AY22" s="743"/>
      <c r="AZ22" s="753">
        <v>20</v>
      </c>
      <c r="BA22" s="754"/>
      <c r="BB22" s="754"/>
      <c r="BC22" s="755"/>
      <c r="BD22" s="741">
        <f>IF(AS22="String", AZ22, IF(AS22="Number",ROUNDUP(AZ22/2,0),0))</f>
        <v>20</v>
      </c>
      <c r="BE22" s="742"/>
      <c r="BF22" s="742"/>
      <c r="BG22" s="743"/>
      <c r="BH22" s="753">
        <f>IF(AS22="Number",1,IF(AS22="List",3,IF(AS22="Map", 3, IF(AS22="Boolean",1,0))))</f>
        <v>0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29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67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 t="s">
        <v>363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6" t="s">
        <v>365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54" t="s">
        <v>634</v>
      </c>
      <c r="AJ23" s="955"/>
      <c r="AK23" s="955"/>
      <c r="AL23" s="955"/>
      <c r="AM23" s="955"/>
      <c r="AN23" s="955"/>
      <c r="AO23" s="955"/>
      <c r="AP23" s="955"/>
      <c r="AQ23" s="955"/>
      <c r="AR23" s="956"/>
      <c r="AS23" s="752" t="s">
        <v>18</v>
      </c>
      <c r="AT23" s="752"/>
      <c r="AU23" s="752"/>
      <c r="AV23" s="741">
        <f>LEN(L23)+LEN(M23)+LEN(N23)+LEN(O23)+LEN(P23)+LEN(Q23)</f>
        <v>8</v>
      </c>
      <c r="AW23" s="742"/>
      <c r="AX23" s="742"/>
      <c r="AY23" s="743"/>
      <c r="AZ23" s="753">
        <v>4</v>
      </c>
      <c r="BA23" s="754"/>
      <c r="BB23" s="754"/>
      <c r="BC23" s="755"/>
      <c r="BD23" s="741">
        <f>IF(AS23="String", AZ23, IF(AS23="Number",ROUNDUP(AZ23/2,0),0))</f>
        <v>4</v>
      </c>
      <c r="BE23" s="742"/>
      <c r="BF23" s="742"/>
      <c r="BG23" s="743"/>
      <c r="BH23" s="753">
        <f>IF(AS23="Number",1,IF(AS23="List",3,IF(AS23="Map", 3, IF(AS23="Boolean",1,0))))</f>
        <v>0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12</v>
      </c>
      <c r="BQ23" s="742"/>
      <c r="BR23" s="742"/>
      <c r="BS23" s="743"/>
      <c r="BT23" s="983"/>
      <c r="BU23" s="984"/>
      <c r="BV23" s="985"/>
      <c r="BW23" s="255"/>
      <c r="BX23" s="252"/>
    </row>
    <row r="24" spans="2:76" s="234" customFormat="1" ht="33.7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 t="s">
        <v>364</v>
      </c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0" t="s">
        <v>364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49" t="s">
        <v>635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752" t="s">
        <v>18</v>
      </c>
      <c r="AT24" s="752"/>
      <c r="AU24" s="752"/>
      <c r="AV24" s="741">
        <f>LEN(L24)+LEN(M24)+LEN(N24)+LEN(O24)+LEN(P24)+LEN(Q24)</f>
        <v>3</v>
      </c>
      <c r="AW24" s="742"/>
      <c r="AX24" s="742"/>
      <c r="AY24" s="743"/>
      <c r="AZ24" s="753">
        <v>32</v>
      </c>
      <c r="BA24" s="754"/>
      <c r="BB24" s="754"/>
      <c r="BC24" s="755"/>
      <c r="BD24" s="741">
        <f>IF(AS24="String", AZ24, IF(AS24="Number",ROUNDUP(AZ24/2,0),0))</f>
        <v>32</v>
      </c>
      <c r="BE24" s="742"/>
      <c r="BF24" s="742"/>
      <c r="BG24" s="743"/>
      <c r="BH24" s="753">
        <f>IF(AS24="Number",1,IF(AS24="List",3,IF(AS24="Map", 3, IF(AS24="Boolean",1,0))))</f>
        <v>0</v>
      </c>
      <c r="BI24" s="754"/>
      <c r="BJ24" s="754"/>
      <c r="BK24" s="755"/>
      <c r="BL24" s="753"/>
      <c r="BM24" s="754"/>
      <c r="BN24" s="754"/>
      <c r="BO24" s="755"/>
      <c r="BP24" s="741">
        <f>AV24+BD24+BH24</f>
        <v>35</v>
      </c>
      <c r="BQ24" s="742"/>
      <c r="BR24" s="742"/>
      <c r="BS24" s="743"/>
      <c r="BT24" s="983"/>
      <c r="BU24" s="984"/>
      <c r="BV24" s="985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22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4"/>
      <c r="AJ26" s="765"/>
      <c r="AK26" s="765"/>
      <c r="AL26" s="765"/>
      <c r="AM26" s="765"/>
      <c r="AN26" s="765"/>
      <c r="AO26" s="765"/>
      <c r="AP26" s="765"/>
      <c r="AQ26" s="765"/>
      <c r="AR26" s="76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22.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22.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 ht="22.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752"/>
      <c r="AT65" s="752"/>
      <c r="AU65" s="75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44"/>
      <c r="BU65" s="745"/>
      <c r="BV65" s="746"/>
      <c r="BW65" s="255"/>
      <c r="BX65" s="252"/>
    </row>
    <row r="66" spans="1:76" s="234" customFormat="1">
      <c r="B66" s="253"/>
      <c r="C66" s="261"/>
      <c r="D66" s="280"/>
      <c r="E66" s="281"/>
      <c r="F66" s="280"/>
      <c r="G66" s="281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155"/>
      <c r="AJ66" s="156"/>
      <c r="AK66" s="156"/>
      <c r="AL66" s="156"/>
      <c r="AM66" s="156"/>
      <c r="AN66" s="156"/>
      <c r="AO66" s="156"/>
      <c r="AP66" s="156"/>
      <c r="AQ66" s="156"/>
      <c r="AR66" s="157"/>
      <c r="AS66" s="752"/>
      <c r="AT66" s="752"/>
      <c r="AU66" s="752"/>
      <c r="AV66" s="138"/>
      <c r="AW66" s="139"/>
      <c r="AX66" s="139"/>
      <c r="AY66" s="140"/>
      <c r="AZ66" s="138"/>
      <c r="BA66" s="139"/>
      <c r="BB66" s="139"/>
      <c r="BC66" s="140"/>
      <c r="BD66" s="138"/>
      <c r="BE66" s="139"/>
      <c r="BF66" s="139"/>
      <c r="BG66" s="140"/>
      <c r="BH66" s="144"/>
      <c r="BI66" s="145"/>
      <c r="BJ66" s="145"/>
      <c r="BK66" s="146"/>
      <c r="BL66" s="144"/>
      <c r="BM66" s="145"/>
      <c r="BN66" s="145"/>
      <c r="BO66" s="146"/>
      <c r="BP66" s="138"/>
      <c r="BQ66" s="139"/>
      <c r="BR66" s="139"/>
      <c r="BS66" s="140"/>
      <c r="BT66" s="289"/>
      <c r="BU66" s="290"/>
      <c r="BV66" s="291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752"/>
      <c r="AT67" s="752"/>
      <c r="AU67" s="75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752"/>
      <c r="AT68" s="752"/>
      <c r="AU68" s="75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752"/>
      <c r="AT69" s="752"/>
      <c r="AU69" s="75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764"/>
      <c r="AJ70" s="765"/>
      <c r="AK70" s="765"/>
      <c r="AL70" s="765"/>
      <c r="AM70" s="765"/>
      <c r="AN70" s="765"/>
      <c r="AO70" s="765"/>
      <c r="AP70" s="765"/>
      <c r="AQ70" s="765"/>
      <c r="AR70" s="766"/>
      <c r="AS70" s="752"/>
      <c r="AT70" s="752"/>
      <c r="AU70" s="75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ht="12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</sheetData>
  <mergeCells count="589">
    <mergeCell ref="BD70:BG70"/>
    <mergeCell ref="BH70:BK70"/>
    <mergeCell ref="BL70:BO70"/>
    <mergeCell ref="BP70:BS70"/>
    <mergeCell ref="BT70:BV70"/>
    <mergeCell ref="D70:E70"/>
    <mergeCell ref="F70:G70"/>
    <mergeCell ref="AI70:AR70"/>
    <mergeCell ref="AS70:AU70"/>
    <mergeCell ref="AV70:AY70"/>
    <mergeCell ref="AZ70:BC70"/>
    <mergeCell ref="AZ69:BC69"/>
    <mergeCell ref="BD69:BG69"/>
    <mergeCell ref="BH69:BK69"/>
    <mergeCell ref="BL69:BO69"/>
    <mergeCell ref="BP69:BS69"/>
    <mergeCell ref="BT69:BV69"/>
    <mergeCell ref="BD68:BG68"/>
    <mergeCell ref="BH68:BK68"/>
    <mergeCell ref="BL68:BO68"/>
    <mergeCell ref="BP68:BS68"/>
    <mergeCell ref="BT68:BV68"/>
    <mergeCell ref="AZ68:BC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7:BC67"/>
    <mergeCell ref="BD67:BG67"/>
    <mergeCell ref="BH67:BK67"/>
    <mergeCell ref="BL67:BO67"/>
    <mergeCell ref="BP67:BS67"/>
    <mergeCell ref="BT67:BV67"/>
    <mergeCell ref="AS66:AU66"/>
    <mergeCell ref="D67:E67"/>
    <mergeCell ref="F67:G67"/>
    <mergeCell ref="AI67:AR67"/>
    <mergeCell ref="AS67:AU67"/>
    <mergeCell ref="AV67:AY67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AZ58:BC58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BP24:BS24"/>
    <mergeCell ref="BT24:BV24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4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REPRO_DL_COUNT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REPRO_DL_COUNT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553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SUM(BP20:BS69)</f>
        <v>21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4.7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384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7" t="s">
        <v>632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42</v>
      </c>
      <c r="AT20" s="752"/>
      <c r="AU20" s="752"/>
      <c r="AV20" s="741">
        <f>LEN(L20)+LEN(M20)+LEN(N20)+LEN(O20)+LEN(P20)+LEN(Q20)</f>
        <v>8</v>
      </c>
      <c r="AW20" s="742"/>
      <c r="AX20" s="742"/>
      <c r="AY20" s="743"/>
      <c r="AZ20" s="753">
        <v>1</v>
      </c>
      <c r="BA20" s="754"/>
      <c r="BB20" s="754"/>
      <c r="BC20" s="755"/>
      <c r="BD20" s="741">
        <f>IF(AS20="String", AZ20, IF(AS20="Number",ROUNDUP(AZ20/2,0),0))</f>
        <v>1</v>
      </c>
      <c r="BE20" s="742"/>
      <c r="BF20" s="742"/>
      <c r="BG20" s="743"/>
      <c r="BH20" s="753">
        <f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10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402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554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626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42</v>
      </c>
      <c r="AT21" s="752"/>
      <c r="AU21" s="752"/>
      <c r="AV21" s="741">
        <f>LEN(L21)+LEN(M21)+LEN(N21)+LEN(O21)+LEN(P21)+LEN(Q21)</f>
        <v>8</v>
      </c>
      <c r="AW21" s="742"/>
      <c r="AX21" s="742"/>
      <c r="AY21" s="743"/>
      <c r="AZ21" s="753">
        <v>4</v>
      </c>
      <c r="BA21" s="754"/>
      <c r="BB21" s="754"/>
      <c r="BC21" s="755"/>
      <c r="BD21" s="741">
        <f>IF(AS21="String", AZ21, IF(AS21="Number",ROUNDUP(AZ21/2,0),0))</f>
        <v>2</v>
      </c>
      <c r="BE21" s="742"/>
      <c r="BF21" s="742"/>
      <c r="BG21" s="743"/>
      <c r="BH21" s="753">
        <f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11</v>
      </c>
      <c r="BQ21" s="742"/>
      <c r="BR21" s="742"/>
      <c r="BS21" s="743"/>
      <c r="BT21" s="983"/>
      <c r="BU21" s="984"/>
      <c r="BV21" s="985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6"/>
      <c r="X22" s="26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980"/>
      <c r="AJ22" s="981"/>
      <c r="AK22" s="981"/>
      <c r="AL22" s="981"/>
      <c r="AM22" s="981"/>
      <c r="AN22" s="981"/>
      <c r="AO22" s="981"/>
      <c r="AP22" s="981"/>
      <c r="AQ22" s="981"/>
      <c r="AR22" s="982"/>
      <c r="AS22" s="752"/>
      <c r="AT22" s="752"/>
      <c r="AU22" s="752"/>
      <c r="AV22" s="741"/>
      <c r="AW22" s="742"/>
      <c r="AX22" s="742"/>
      <c r="AY22" s="743"/>
      <c r="AZ22" s="753"/>
      <c r="BA22" s="754"/>
      <c r="BB22" s="754"/>
      <c r="BC22" s="755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67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80"/>
      <c r="AJ23" s="981"/>
      <c r="AK23" s="981"/>
      <c r="AL23" s="981"/>
      <c r="AM23" s="981"/>
      <c r="AN23" s="981"/>
      <c r="AO23" s="981"/>
      <c r="AP23" s="981"/>
      <c r="AQ23" s="981"/>
      <c r="AR23" s="982"/>
      <c r="AS23" s="752"/>
      <c r="AT23" s="752"/>
      <c r="AU23" s="752"/>
      <c r="AV23" s="741"/>
      <c r="AW23" s="742"/>
      <c r="AX23" s="742"/>
      <c r="AY23" s="743"/>
      <c r="AZ23" s="753"/>
      <c r="BA23" s="754"/>
      <c r="BB23" s="754"/>
      <c r="BC23" s="755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983"/>
      <c r="BU23" s="984"/>
      <c r="BV23" s="985"/>
      <c r="BW23" s="255"/>
      <c r="BX23" s="252"/>
    </row>
    <row r="24" spans="2:76" s="234" customFormat="1" ht="33.7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980"/>
      <c r="AJ24" s="981"/>
      <c r="AK24" s="981"/>
      <c r="AL24" s="981"/>
      <c r="AM24" s="981"/>
      <c r="AN24" s="981"/>
      <c r="AO24" s="981"/>
      <c r="AP24" s="981"/>
      <c r="AQ24" s="981"/>
      <c r="AR24" s="982"/>
      <c r="AS24" s="752"/>
      <c r="AT24" s="752"/>
      <c r="AU24" s="752"/>
      <c r="AV24" s="741"/>
      <c r="AW24" s="742"/>
      <c r="AX24" s="742"/>
      <c r="AY24" s="743"/>
      <c r="AZ24" s="753"/>
      <c r="BA24" s="754"/>
      <c r="BB24" s="754"/>
      <c r="BC24" s="755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983"/>
      <c r="BU24" s="984"/>
      <c r="BV24" s="985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22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4"/>
      <c r="AJ26" s="765"/>
      <c r="AK26" s="765"/>
      <c r="AL26" s="765"/>
      <c r="AM26" s="765"/>
      <c r="AN26" s="765"/>
      <c r="AO26" s="765"/>
      <c r="AP26" s="765"/>
      <c r="AQ26" s="765"/>
      <c r="AR26" s="76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22.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22.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 ht="22.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280"/>
      <c r="E65" s="281"/>
      <c r="F65" s="280"/>
      <c r="G65" s="281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155"/>
      <c r="AJ65" s="156"/>
      <c r="AK65" s="156"/>
      <c r="AL65" s="156"/>
      <c r="AM65" s="156"/>
      <c r="AN65" s="156"/>
      <c r="AO65" s="156"/>
      <c r="AP65" s="156"/>
      <c r="AQ65" s="156"/>
      <c r="AR65" s="157"/>
      <c r="AS65" s="752"/>
      <c r="AT65" s="752"/>
      <c r="AU65" s="752"/>
      <c r="AV65" s="138"/>
      <c r="AW65" s="139"/>
      <c r="AX65" s="139"/>
      <c r="AY65" s="140"/>
      <c r="AZ65" s="138"/>
      <c r="BA65" s="139"/>
      <c r="BB65" s="139"/>
      <c r="BC65" s="140"/>
      <c r="BD65" s="138"/>
      <c r="BE65" s="139"/>
      <c r="BF65" s="139"/>
      <c r="BG65" s="140"/>
      <c r="BH65" s="144"/>
      <c r="BI65" s="145"/>
      <c r="BJ65" s="145"/>
      <c r="BK65" s="146"/>
      <c r="BL65" s="144"/>
      <c r="BM65" s="145"/>
      <c r="BN65" s="145"/>
      <c r="BO65" s="146"/>
      <c r="BP65" s="138"/>
      <c r="BQ65" s="139"/>
      <c r="BR65" s="139"/>
      <c r="BS65" s="140"/>
      <c r="BT65" s="289"/>
      <c r="BU65" s="290"/>
      <c r="BV65" s="291"/>
      <c r="BW65" s="255"/>
      <c r="BX65" s="252"/>
    </row>
    <row r="66" spans="1:76" s="234" customForma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764"/>
      <c r="AJ66" s="765"/>
      <c r="AK66" s="765"/>
      <c r="AL66" s="765"/>
      <c r="AM66" s="765"/>
      <c r="AN66" s="765"/>
      <c r="AO66" s="765"/>
      <c r="AP66" s="765"/>
      <c r="AQ66" s="765"/>
      <c r="AR66" s="766"/>
      <c r="AS66" s="752"/>
      <c r="AT66" s="752"/>
      <c r="AU66" s="752"/>
      <c r="AV66" s="741"/>
      <c r="AW66" s="742"/>
      <c r="AX66" s="742"/>
      <c r="AY66" s="743"/>
      <c r="AZ66" s="741"/>
      <c r="BA66" s="742"/>
      <c r="BB66" s="742"/>
      <c r="BC66" s="743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44"/>
      <c r="BU66" s="745"/>
      <c r="BV66" s="746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752"/>
      <c r="AT67" s="752"/>
      <c r="AU67" s="75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752"/>
      <c r="AT68" s="752"/>
      <c r="AU68" s="75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752"/>
      <c r="AT69" s="752"/>
      <c r="AU69" s="75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ht="12" customHeight="1" thickBot="1">
      <c r="A70" s="269"/>
      <c r="B70" s="270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1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271"/>
      <c r="BV70" s="271"/>
      <c r="BW70" s="272"/>
      <c r="BX70" s="273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</sheetData>
  <mergeCells count="578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4:BS24"/>
    <mergeCell ref="BT24:BV24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AZ58:BC58"/>
    <mergeCell ref="D60:E60"/>
    <mergeCell ref="F60:G60"/>
    <mergeCell ref="AI60:AR60"/>
    <mergeCell ref="AS60:AU60"/>
    <mergeCell ref="AV60:AY60"/>
    <mergeCell ref="BD60:BG60"/>
    <mergeCell ref="BH60:BK60"/>
    <mergeCell ref="BL60:BO60"/>
    <mergeCell ref="BP60:BS60"/>
    <mergeCell ref="BT60:BV60"/>
    <mergeCell ref="AZ60:BC60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AZ67:BC67"/>
    <mergeCell ref="AZ66:BC66"/>
    <mergeCell ref="BD66:BG66"/>
    <mergeCell ref="BH66:BK66"/>
    <mergeCell ref="BL66:BO66"/>
    <mergeCell ref="BP66:BS66"/>
    <mergeCell ref="BT66:BV66"/>
    <mergeCell ref="AS65:AU65"/>
    <mergeCell ref="D66:E66"/>
    <mergeCell ref="F66:G66"/>
    <mergeCell ref="AI66:AR66"/>
    <mergeCell ref="AS66:AU66"/>
    <mergeCell ref="AV66:AY66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BD69:BG69"/>
    <mergeCell ref="BH69:BK69"/>
    <mergeCell ref="BL69:BO69"/>
    <mergeCell ref="BP69:BS69"/>
    <mergeCell ref="BT69:BV69"/>
    <mergeCell ref="AI20:AR20"/>
    <mergeCell ref="D69:E69"/>
    <mergeCell ref="F69:G69"/>
    <mergeCell ref="AI69:AR69"/>
    <mergeCell ref="AS69:AU69"/>
    <mergeCell ref="AV69:AY69"/>
    <mergeCell ref="AZ69:BC69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D68:E68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49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REPRO_DL_MANAGEMENT_ID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REPRO_DL_MANAGEMENT_ID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551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32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24.7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384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7" t="s">
        <v>632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2" t="s">
        <v>42</v>
      </c>
      <c r="AT20" s="752"/>
      <c r="AU20" s="752"/>
      <c r="AV20" s="741">
        <f>LEN(L20)+LEN(M20)+LEN(N20)+LEN(O20)+LEN(P20)+LEN(Q20)</f>
        <v>8</v>
      </c>
      <c r="AW20" s="742"/>
      <c r="AX20" s="742"/>
      <c r="AY20" s="743"/>
      <c r="AZ20" s="753">
        <v>1</v>
      </c>
      <c r="BA20" s="754"/>
      <c r="BB20" s="754"/>
      <c r="BC20" s="755"/>
      <c r="BD20" s="741">
        <f>IF(AS20="String", AZ20, IF(AS20="Number",ROUNDUP(AZ20/2,0),0))</f>
        <v>1</v>
      </c>
      <c r="BE20" s="742"/>
      <c r="BF20" s="742"/>
      <c r="BG20" s="743"/>
      <c r="BH20" s="753">
        <f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10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366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552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633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42</v>
      </c>
      <c r="AT21" s="752"/>
      <c r="AU21" s="752"/>
      <c r="AV21" s="741">
        <f>LEN(L21)+LEN(M21)+LEN(N21)+LEN(O21)+LEN(P21)+LEN(Q21)</f>
        <v>16</v>
      </c>
      <c r="AW21" s="742"/>
      <c r="AX21" s="742"/>
      <c r="AY21" s="743"/>
      <c r="AZ21" s="753">
        <v>10</v>
      </c>
      <c r="BA21" s="754"/>
      <c r="BB21" s="754"/>
      <c r="BC21" s="755"/>
      <c r="BD21" s="741">
        <f>IF(AS21="String", AZ21, IF(AS21="Number",ROUNDUP(AZ21/2,0),0))</f>
        <v>5</v>
      </c>
      <c r="BE21" s="742"/>
      <c r="BF21" s="742"/>
      <c r="BG21" s="743"/>
      <c r="BH21" s="753">
        <f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22</v>
      </c>
      <c r="BQ21" s="742"/>
      <c r="BR21" s="742"/>
      <c r="BS21" s="743"/>
      <c r="BT21" s="983"/>
      <c r="BU21" s="984"/>
      <c r="BV21" s="985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6"/>
      <c r="X22" s="26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980"/>
      <c r="AJ22" s="981"/>
      <c r="AK22" s="981"/>
      <c r="AL22" s="981"/>
      <c r="AM22" s="981"/>
      <c r="AN22" s="981"/>
      <c r="AO22" s="981"/>
      <c r="AP22" s="981"/>
      <c r="AQ22" s="981"/>
      <c r="AR22" s="982"/>
      <c r="AS22" s="752"/>
      <c r="AT22" s="752"/>
      <c r="AU22" s="752"/>
      <c r="AV22" s="741"/>
      <c r="AW22" s="742"/>
      <c r="AX22" s="742"/>
      <c r="AY22" s="743"/>
      <c r="AZ22" s="753"/>
      <c r="BA22" s="754"/>
      <c r="BB22" s="754"/>
      <c r="BC22" s="755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80"/>
      <c r="AJ23" s="981"/>
      <c r="AK23" s="981"/>
      <c r="AL23" s="981"/>
      <c r="AM23" s="981"/>
      <c r="AN23" s="981"/>
      <c r="AO23" s="981"/>
      <c r="AP23" s="981"/>
      <c r="AQ23" s="981"/>
      <c r="AR23" s="982"/>
      <c r="AS23" s="752"/>
      <c r="AT23" s="752"/>
      <c r="AU23" s="752"/>
      <c r="AV23" s="741"/>
      <c r="AW23" s="742"/>
      <c r="AX23" s="742"/>
      <c r="AY23" s="743"/>
      <c r="AZ23" s="753"/>
      <c r="BA23" s="754"/>
      <c r="BB23" s="754"/>
      <c r="BC23" s="755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983"/>
      <c r="BU23" s="984"/>
      <c r="BV23" s="985"/>
      <c r="BW23" s="255"/>
      <c r="BX23" s="252"/>
    </row>
    <row r="24" spans="2:76" s="234" customForma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980"/>
      <c r="AJ24" s="981"/>
      <c r="AK24" s="981"/>
      <c r="AL24" s="981"/>
      <c r="AM24" s="981"/>
      <c r="AN24" s="981"/>
      <c r="AO24" s="981"/>
      <c r="AP24" s="981"/>
      <c r="AQ24" s="981"/>
      <c r="AR24" s="982"/>
      <c r="AS24" s="752"/>
      <c r="AT24" s="752"/>
      <c r="AU24" s="752"/>
      <c r="AV24" s="741"/>
      <c r="AW24" s="742"/>
      <c r="AX24" s="742"/>
      <c r="AY24" s="743"/>
      <c r="AZ24" s="753"/>
      <c r="BA24" s="754"/>
      <c r="BB24" s="754"/>
      <c r="BC24" s="755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983"/>
      <c r="BU24" s="984"/>
      <c r="BV24" s="985"/>
      <c r="BW24" s="255"/>
      <c r="BX24" s="252"/>
    </row>
    <row r="25" spans="2:76" s="234" customForma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4"/>
      <c r="AJ26" s="765"/>
      <c r="AK26" s="765"/>
      <c r="AL26" s="765"/>
      <c r="AM26" s="765"/>
      <c r="AN26" s="765"/>
      <c r="AO26" s="765"/>
      <c r="AP26" s="765"/>
      <c r="AQ26" s="765"/>
      <c r="AR26" s="76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752"/>
      <c r="AT65" s="752"/>
      <c r="AU65" s="75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44"/>
      <c r="BU65" s="745"/>
      <c r="BV65" s="746"/>
      <c r="BW65" s="255"/>
      <c r="BX65" s="252"/>
    </row>
    <row r="66" spans="1:76" s="234" customFormat="1">
      <c r="B66" s="253"/>
      <c r="C66" s="261"/>
      <c r="D66" s="280"/>
      <c r="E66" s="281"/>
      <c r="F66" s="280"/>
      <c r="G66" s="281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155"/>
      <c r="AJ66" s="156"/>
      <c r="AK66" s="156"/>
      <c r="AL66" s="156"/>
      <c r="AM66" s="156"/>
      <c r="AN66" s="156"/>
      <c r="AO66" s="156"/>
      <c r="AP66" s="156"/>
      <c r="AQ66" s="156"/>
      <c r="AR66" s="157"/>
      <c r="AS66" s="752"/>
      <c r="AT66" s="752"/>
      <c r="AU66" s="752"/>
      <c r="AV66" s="138"/>
      <c r="AW66" s="139"/>
      <c r="AX66" s="139"/>
      <c r="AY66" s="140"/>
      <c r="AZ66" s="138"/>
      <c r="BA66" s="139"/>
      <c r="BB66" s="139"/>
      <c r="BC66" s="140"/>
      <c r="BD66" s="138"/>
      <c r="BE66" s="139"/>
      <c r="BF66" s="139"/>
      <c r="BG66" s="140"/>
      <c r="BH66" s="144"/>
      <c r="BI66" s="145"/>
      <c r="BJ66" s="145"/>
      <c r="BK66" s="146"/>
      <c r="BL66" s="144"/>
      <c r="BM66" s="145"/>
      <c r="BN66" s="145"/>
      <c r="BO66" s="146"/>
      <c r="BP66" s="138"/>
      <c r="BQ66" s="139"/>
      <c r="BR66" s="139"/>
      <c r="BS66" s="140"/>
      <c r="BT66" s="289"/>
      <c r="BU66" s="290"/>
      <c r="BV66" s="291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752"/>
      <c r="AT67" s="752"/>
      <c r="AU67" s="75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752"/>
      <c r="AT68" s="752"/>
      <c r="AU68" s="75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752"/>
      <c r="AT69" s="752"/>
      <c r="AU69" s="75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764"/>
      <c r="AJ70" s="765"/>
      <c r="AK70" s="765"/>
      <c r="AL70" s="765"/>
      <c r="AM70" s="765"/>
      <c r="AN70" s="765"/>
      <c r="AO70" s="765"/>
      <c r="AP70" s="765"/>
      <c r="AQ70" s="765"/>
      <c r="AR70" s="766"/>
      <c r="AS70" s="752"/>
      <c r="AT70" s="752"/>
      <c r="AU70" s="75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ht="12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</sheetData>
  <mergeCells count="589">
    <mergeCell ref="AZ70:BC70"/>
    <mergeCell ref="BD70:BG70"/>
    <mergeCell ref="BH70:BK70"/>
    <mergeCell ref="BL70:BO70"/>
    <mergeCell ref="BP70:BS70"/>
    <mergeCell ref="BT70:BV70"/>
    <mergeCell ref="BD69:BG69"/>
    <mergeCell ref="BH69:BK69"/>
    <mergeCell ref="BL69:BO69"/>
    <mergeCell ref="BP69:BS69"/>
    <mergeCell ref="BT69:BV69"/>
    <mergeCell ref="AZ69:BC69"/>
    <mergeCell ref="D70:E70"/>
    <mergeCell ref="F70:G70"/>
    <mergeCell ref="AI70:AR70"/>
    <mergeCell ref="AS70:AU70"/>
    <mergeCell ref="AV70:AY70"/>
    <mergeCell ref="D69:E69"/>
    <mergeCell ref="F69:G69"/>
    <mergeCell ref="AI69:AR69"/>
    <mergeCell ref="AS69:AU69"/>
    <mergeCell ref="AV69:AY69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BD65:BG65"/>
    <mergeCell ref="BH65:BK65"/>
    <mergeCell ref="BL65:BO65"/>
    <mergeCell ref="BP65:BS65"/>
    <mergeCell ref="BT65:BV65"/>
    <mergeCell ref="AS66:AU66"/>
    <mergeCell ref="D65:E65"/>
    <mergeCell ref="F65:G65"/>
    <mergeCell ref="AI65:AR65"/>
    <mergeCell ref="AS65:AU65"/>
    <mergeCell ref="AV65:AY65"/>
    <mergeCell ref="AZ65:BC65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AZ59:BC59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58:BC58"/>
    <mergeCell ref="BD58:BG58"/>
    <mergeCell ref="BH58:BK58"/>
    <mergeCell ref="BL58:BO58"/>
    <mergeCell ref="BP58:BS58"/>
    <mergeCell ref="BT58:BV58"/>
    <mergeCell ref="BD57:BG57"/>
    <mergeCell ref="BH57:BK57"/>
    <mergeCell ref="BL57:BO57"/>
    <mergeCell ref="BP57:BS57"/>
    <mergeCell ref="BT57:BV57"/>
    <mergeCell ref="AZ57:BC57"/>
    <mergeCell ref="D58:E58"/>
    <mergeCell ref="F58:G58"/>
    <mergeCell ref="AI58:AR58"/>
    <mergeCell ref="AS58:AU58"/>
    <mergeCell ref="AV58:AY58"/>
    <mergeCell ref="D57:E57"/>
    <mergeCell ref="F57:G57"/>
    <mergeCell ref="AI57:AR57"/>
    <mergeCell ref="AS57:AU57"/>
    <mergeCell ref="AV57:AY57"/>
    <mergeCell ref="AZ56:BC56"/>
    <mergeCell ref="BD56:BG56"/>
    <mergeCell ref="BH56:BK56"/>
    <mergeCell ref="BL56:BO56"/>
    <mergeCell ref="BP56:BS56"/>
    <mergeCell ref="BT56:BV56"/>
    <mergeCell ref="BD55:BG55"/>
    <mergeCell ref="BH55:BK55"/>
    <mergeCell ref="BL55:BO55"/>
    <mergeCell ref="BP55:BS55"/>
    <mergeCell ref="BT55:BV55"/>
    <mergeCell ref="AZ55:BC55"/>
    <mergeCell ref="D56:E56"/>
    <mergeCell ref="F56:G56"/>
    <mergeCell ref="AI56:AR56"/>
    <mergeCell ref="AS56:AU56"/>
    <mergeCell ref="AV56:AY56"/>
    <mergeCell ref="D55:E55"/>
    <mergeCell ref="F55:G55"/>
    <mergeCell ref="AI55:AR55"/>
    <mergeCell ref="AS55:AU55"/>
    <mergeCell ref="AV55:AY55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AZ29:BC29"/>
    <mergeCell ref="D30:E30"/>
    <mergeCell ref="F30:G30"/>
    <mergeCell ref="AI30:AR30"/>
    <mergeCell ref="AS30:AU30"/>
    <mergeCell ref="AV30:AY30"/>
    <mergeCell ref="D29:E29"/>
    <mergeCell ref="F29:G29"/>
    <mergeCell ref="AI29:AR29"/>
    <mergeCell ref="AS29:AU29"/>
    <mergeCell ref="AV29:AY29"/>
    <mergeCell ref="AZ28:BC28"/>
    <mergeCell ref="BD28:BG28"/>
    <mergeCell ref="BH28:BK28"/>
    <mergeCell ref="BL28:BO28"/>
    <mergeCell ref="BP28:BS28"/>
    <mergeCell ref="BT28:BV28"/>
    <mergeCell ref="BD27:BG27"/>
    <mergeCell ref="BH27:BK27"/>
    <mergeCell ref="BL27:BO27"/>
    <mergeCell ref="BP27:BS27"/>
    <mergeCell ref="BT27:BV27"/>
    <mergeCell ref="AZ27:BC27"/>
    <mergeCell ref="D28:E28"/>
    <mergeCell ref="F28:G28"/>
    <mergeCell ref="AI28:AR28"/>
    <mergeCell ref="AS28:AU28"/>
    <mergeCell ref="AV28:AY28"/>
    <mergeCell ref="D27:E27"/>
    <mergeCell ref="F27:G27"/>
    <mergeCell ref="AI27:AR27"/>
    <mergeCell ref="AS27:AU27"/>
    <mergeCell ref="AV27:AY27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REPRO_PERMISSION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REPRO_PERMISSION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544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20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63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75" t="s">
        <v>22</v>
      </c>
      <c r="AJ20" s="276"/>
      <c r="AK20" s="276"/>
      <c r="AL20" s="276"/>
      <c r="AM20" s="276"/>
      <c r="AN20" s="276"/>
      <c r="AO20" s="276"/>
      <c r="AP20" s="276"/>
      <c r="AQ20" s="276"/>
      <c r="AR20" s="277"/>
      <c r="AS20" s="752" t="s">
        <v>18</v>
      </c>
      <c r="AT20" s="752"/>
      <c r="AU20" s="752"/>
      <c r="AV20" s="741">
        <f t="shared" ref="AV20" si="0"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>IF(AS20="String", AZ20, IF(AS20="Number",ROUNDUP(AZ20/2,0),0))</f>
        <v>17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64"/>
      <c r="AJ21" s="765"/>
      <c r="AK21" s="765"/>
      <c r="AL21" s="765"/>
      <c r="AM21" s="765"/>
      <c r="AN21" s="765"/>
      <c r="AO21" s="765"/>
      <c r="AP21" s="765"/>
      <c r="AQ21" s="765"/>
      <c r="AR21" s="766"/>
      <c r="AS21" s="752"/>
      <c r="AT21" s="752"/>
      <c r="AU21" s="752"/>
      <c r="AV21" s="741"/>
      <c r="AW21" s="742"/>
      <c r="AX21" s="742"/>
      <c r="AY21" s="743"/>
      <c r="AZ21" s="753"/>
      <c r="BA21" s="754"/>
      <c r="BB21" s="754"/>
      <c r="BC21" s="755"/>
      <c r="BD21" s="741"/>
      <c r="BE21" s="742"/>
      <c r="BF21" s="742"/>
      <c r="BG21" s="743"/>
      <c r="BH21" s="753"/>
      <c r="BI21" s="754"/>
      <c r="BJ21" s="754"/>
      <c r="BK21" s="755"/>
      <c r="BL21" s="753"/>
      <c r="BM21" s="754"/>
      <c r="BN21" s="754"/>
      <c r="BO21" s="755"/>
      <c r="BP21" s="741"/>
      <c r="BQ21" s="742"/>
      <c r="BR21" s="742"/>
      <c r="BS21" s="743"/>
      <c r="BT21" s="983"/>
      <c r="BU21" s="984"/>
      <c r="BV21" s="985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6"/>
      <c r="X22" s="26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980"/>
      <c r="AJ22" s="981"/>
      <c r="AK22" s="981"/>
      <c r="AL22" s="981"/>
      <c r="AM22" s="981"/>
      <c r="AN22" s="981"/>
      <c r="AO22" s="981"/>
      <c r="AP22" s="981"/>
      <c r="AQ22" s="981"/>
      <c r="AR22" s="982"/>
      <c r="AS22" s="752"/>
      <c r="AT22" s="752"/>
      <c r="AU22" s="752"/>
      <c r="AV22" s="741"/>
      <c r="AW22" s="742"/>
      <c r="AX22" s="742"/>
      <c r="AY22" s="743"/>
      <c r="AZ22" s="753"/>
      <c r="BA22" s="754"/>
      <c r="BB22" s="754"/>
      <c r="BC22" s="755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67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80"/>
      <c r="AJ23" s="981"/>
      <c r="AK23" s="981"/>
      <c r="AL23" s="981"/>
      <c r="AM23" s="981"/>
      <c r="AN23" s="981"/>
      <c r="AO23" s="981"/>
      <c r="AP23" s="981"/>
      <c r="AQ23" s="981"/>
      <c r="AR23" s="982"/>
      <c r="AS23" s="752"/>
      <c r="AT23" s="752"/>
      <c r="AU23" s="752"/>
      <c r="AV23" s="741"/>
      <c r="AW23" s="742"/>
      <c r="AX23" s="742"/>
      <c r="AY23" s="743"/>
      <c r="AZ23" s="753"/>
      <c r="BA23" s="754"/>
      <c r="BB23" s="754"/>
      <c r="BC23" s="755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983"/>
      <c r="BU23" s="984"/>
      <c r="BV23" s="985"/>
      <c r="BW23" s="255"/>
      <c r="BX23" s="252"/>
    </row>
    <row r="24" spans="2:76" s="234" customFormat="1" ht="33.7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980"/>
      <c r="AJ24" s="981"/>
      <c r="AK24" s="981"/>
      <c r="AL24" s="981"/>
      <c r="AM24" s="981"/>
      <c r="AN24" s="981"/>
      <c r="AO24" s="981"/>
      <c r="AP24" s="981"/>
      <c r="AQ24" s="981"/>
      <c r="AR24" s="982"/>
      <c r="AS24" s="752"/>
      <c r="AT24" s="752"/>
      <c r="AU24" s="752"/>
      <c r="AV24" s="741"/>
      <c r="AW24" s="742"/>
      <c r="AX24" s="742"/>
      <c r="AY24" s="743"/>
      <c r="AZ24" s="753"/>
      <c r="BA24" s="754"/>
      <c r="BB24" s="754"/>
      <c r="BC24" s="755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983"/>
      <c r="BU24" s="984"/>
      <c r="BV24" s="985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22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64"/>
      <c r="AJ26" s="765"/>
      <c r="AK26" s="765"/>
      <c r="AL26" s="765"/>
      <c r="AM26" s="765"/>
      <c r="AN26" s="765"/>
      <c r="AO26" s="765"/>
      <c r="AP26" s="765"/>
      <c r="AQ26" s="765"/>
      <c r="AR26" s="766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22.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752"/>
      <c r="AT27" s="752"/>
      <c r="AU27" s="752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22.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 ht="22.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752"/>
      <c r="AT65" s="752"/>
      <c r="AU65" s="75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44"/>
      <c r="BU65" s="745"/>
      <c r="BV65" s="746"/>
      <c r="BW65" s="255"/>
      <c r="BX65" s="252"/>
    </row>
    <row r="66" spans="1:76" s="234" customFormat="1">
      <c r="B66" s="253"/>
      <c r="C66" s="261"/>
      <c r="D66" s="280"/>
      <c r="E66" s="281"/>
      <c r="F66" s="280"/>
      <c r="G66" s="281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155"/>
      <c r="AJ66" s="156"/>
      <c r="AK66" s="156"/>
      <c r="AL66" s="156"/>
      <c r="AM66" s="156"/>
      <c r="AN66" s="156"/>
      <c r="AO66" s="156"/>
      <c r="AP66" s="156"/>
      <c r="AQ66" s="156"/>
      <c r="AR66" s="157"/>
      <c r="AS66" s="752"/>
      <c r="AT66" s="752"/>
      <c r="AU66" s="752"/>
      <c r="AV66" s="138"/>
      <c r="AW66" s="139"/>
      <c r="AX66" s="139"/>
      <c r="AY66" s="140"/>
      <c r="AZ66" s="138"/>
      <c r="BA66" s="139"/>
      <c r="BB66" s="139"/>
      <c r="BC66" s="140"/>
      <c r="BD66" s="138"/>
      <c r="BE66" s="139"/>
      <c r="BF66" s="139"/>
      <c r="BG66" s="140"/>
      <c r="BH66" s="144"/>
      <c r="BI66" s="145"/>
      <c r="BJ66" s="145"/>
      <c r="BK66" s="146"/>
      <c r="BL66" s="144"/>
      <c r="BM66" s="145"/>
      <c r="BN66" s="145"/>
      <c r="BO66" s="146"/>
      <c r="BP66" s="138"/>
      <c r="BQ66" s="139"/>
      <c r="BR66" s="139"/>
      <c r="BS66" s="140"/>
      <c r="BT66" s="289"/>
      <c r="BU66" s="290"/>
      <c r="BV66" s="291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752"/>
      <c r="AT67" s="752"/>
      <c r="AU67" s="75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752"/>
      <c r="AT68" s="752"/>
      <c r="AU68" s="75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752"/>
      <c r="AT69" s="752"/>
      <c r="AU69" s="75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764"/>
      <c r="AJ70" s="765"/>
      <c r="AK70" s="765"/>
      <c r="AL70" s="765"/>
      <c r="AM70" s="765"/>
      <c r="AN70" s="765"/>
      <c r="AO70" s="765"/>
      <c r="AP70" s="765"/>
      <c r="AQ70" s="765"/>
      <c r="AR70" s="766"/>
      <c r="AS70" s="752"/>
      <c r="AT70" s="752"/>
      <c r="AU70" s="75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ht="12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</sheetData>
  <mergeCells count="588">
    <mergeCell ref="AZ70:BC70"/>
    <mergeCell ref="BD70:BG70"/>
    <mergeCell ref="BH70:BK70"/>
    <mergeCell ref="BL70:BO70"/>
    <mergeCell ref="BP70:BS70"/>
    <mergeCell ref="BT70:BV70"/>
    <mergeCell ref="BD69:BG69"/>
    <mergeCell ref="BH69:BK69"/>
    <mergeCell ref="BL69:BO69"/>
    <mergeCell ref="BP69:BS69"/>
    <mergeCell ref="BT69:BV69"/>
    <mergeCell ref="AZ69:BC69"/>
    <mergeCell ref="D70:E70"/>
    <mergeCell ref="F70:G70"/>
    <mergeCell ref="AI70:AR70"/>
    <mergeCell ref="AS70:AU70"/>
    <mergeCell ref="AV70:AY70"/>
    <mergeCell ref="D69:E69"/>
    <mergeCell ref="F69:G69"/>
    <mergeCell ref="AI69:AR69"/>
    <mergeCell ref="AS69:AU69"/>
    <mergeCell ref="AV69:AY69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BD65:BG65"/>
    <mergeCell ref="BH65:BK65"/>
    <mergeCell ref="BL65:BO65"/>
    <mergeCell ref="BP65:BS65"/>
    <mergeCell ref="BT65:BV65"/>
    <mergeCell ref="AS66:AU66"/>
    <mergeCell ref="D65:E65"/>
    <mergeCell ref="F65:G65"/>
    <mergeCell ref="AI65:AR65"/>
    <mergeCell ref="AS65:AU65"/>
    <mergeCell ref="AV65:AY65"/>
    <mergeCell ref="AZ65:BC65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AZ59:BC59"/>
    <mergeCell ref="D60:E60"/>
    <mergeCell ref="F60:G60"/>
    <mergeCell ref="AI60:AR60"/>
    <mergeCell ref="AS60:AU60"/>
    <mergeCell ref="AV60:AY60"/>
    <mergeCell ref="D59:E59"/>
    <mergeCell ref="F59:G59"/>
    <mergeCell ref="AI59:AR59"/>
    <mergeCell ref="AS59:AU59"/>
    <mergeCell ref="AV59:AY59"/>
    <mergeCell ref="AZ58:BC58"/>
    <mergeCell ref="BD58:BG58"/>
    <mergeCell ref="BH58:BK58"/>
    <mergeCell ref="BL58:BO58"/>
    <mergeCell ref="BP58:BS58"/>
    <mergeCell ref="BT58:BV58"/>
    <mergeCell ref="BD57:BG57"/>
    <mergeCell ref="BH57:BK57"/>
    <mergeCell ref="BL57:BO57"/>
    <mergeCell ref="BP57:BS57"/>
    <mergeCell ref="BT57:BV57"/>
    <mergeCell ref="AZ57:BC57"/>
    <mergeCell ref="D58:E58"/>
    <mergeCell ref="F58:G58"/>
    <mergeCell ref="AI58:AR58"/>
    <mergeCell ref="AS58:AU58"/>
    <mergeCell ref="AV58:AY58"/>
    <mergeCell ref="D57:E57"/>
    <mergeCell ref="F57:G57"/>
    <mergeCell ref="AI57:AR57"/>
    <mergeCell ref="AS57:AU57"/>
    <mergeCell ref="AV57:AY57"/>
    <mergeCell ref="AZ56:BC56"/>
    <mergeCell ref="BD56:BG56"/>
    <mergeCell ref="BH56:BK56"/>
    <mergeCell ref="BL56:BO56"/>
    <mergeCell ref="BP56:BS56"/>
    <mergeCell ref="BT56:BV56"/>
    <mergeCell ref="BD55:BG55"/>
    <mergeCell ref="BH55:BK55"/>
    <mergeCell ref="BL55:BO55"/>
    <mergeCell ref="BP55:BS55"/>
    <mergeCell ref="BT55:BV55"/>
    <mergeCell ref="AZ55:BC55"/>
    <mergeCell ref="D56:E56"/>
    <mergeCell ref="F56:G56"/>
    <mergeCell ref="AI56:AR56"/>
    <mergeCell ref="AS56:AU56"/>
    <mergeCell ref="AV56:AY56"/>
    <mergeCell ref="D55:E55"/>
    <mergeCell ref="F55:G55"/>
    <mergeCell ref="AI55:AR55"/>
    <mergeCell ref="AS55:AU55"/>
    <mergeCell ref="AV55:AY55"/>
    <mergeCell ref="AZ54:BC54"/>
    <mergeCell ref="BD54:BG54"/>
    <mergeCell ref="BH54:BK54"/>
    <mergeCell ref="BL54:BO54"/>
    <mergeCell ref="BP54:BS54"/>
    <mergeCell ref="BT54:BV54"/>
    <mergeCell ref="BD53:BG53"/>
    <mergeCell ref="BH53:BK53"/>
    <mergeCell ref="BL53:BO53"/>
    <mergeCell ref="BP53:BS53"/>
    <mergeCell ref="BT53:BV53"/>
    <mergeCell ref="AZ53:BC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48:BC48"/>
    <mergeCell ref="BD48:BG48"/>
    <mergeCell ref="BH48:BK48"/>
    <mergeCell ref="BL48:BO48"/>
    <mergeCell ref="BP48:BS48"/>
    <mergeCell ref="BT48:BV48"/>
    <mergeCell ref="BD47:BG47"/>
    <mergeCell ref="BH47:BK47"/>
    <mergeCell ref="BL47:BO47"/>
    <mergeCell ref="BP47:BS47"/>
    <mergeCell ref="BT47:BV47"/>
    <mergeCell ref="AZ47:BC47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AV47:AY47"/>
    <mergeCell ref="AZ46:BC46"/>
    <mergeCell ref="BD46:BG46"/>
    <mergeCell ref="BH46:BK46"/>
    <mergeCell ref="BL46:BO46"/>
    <mergeCell ref="BP46:BS46"/>
    <mergeCell ref="BT46:BV46"/>
    <mergeCell ref="BD45:BG45"/>
    <mergeCell ref="BH45:BK45"/>
    <mergeCell ref="BL45:BO45"/>
    <mergeCell ref="BP45:BS45"/>
    <mergeCell ref="BT45:BV45"/>
    <mergeCell ref="AZ45:BC45"/>
    <mergeCell ref="D46:E46"/>
    <mergeCell ref="F46:G46"/>
    <mergeCell ref="AI46:AR46"/>
    <mergeCell ref="AS46:AU46"/>
    <mergeCell ref="AV46:AY46"/>
    <mergeCell ref="D45:E45"/>
    <mergeCell ref="F45:G45"/>
    <mergeCell ref="AI45:AR45"/>
    <mergeCell ref="AS45:AU45"/>
    <mergeCell ref="AV45:AY45"/>
    <mergeCell ref="AZ44:BC44"/>
    <mergeCell ref="BD44:BG44"/>
    <mergeCell ref="BH44:BK44"/>
    <mergeCell ref="BL44:BO44"/>
    <mergeCell ref="BP44:BS44"/>
    <mergeCell ref="BT44:BV44"/>
    <mergeCell ref="BD43:BG43"/>
    <mergeCell ref="BH43:BK43"/>
    <mergeCell ref="BL43:BO43"/>
    <mergeCell ref="BP43:BS43"/>
    <mergeCell ref="BT43:BV43"/>
    <mergeCell ref="AZ43:BC43"/>
    <mergeCell ref="D44:E44"/>
    <mergeCell ref="F44:G44"/>
    <mergeCell ref="AI44:AR44"/>
    <mergeCell ref="AS44:AU44"/>
    <mergeCell ref="AV44:AY44"/>
    <mergeCell ref="D43:E43"/>
    <mergeCell ref="F43:G43"/>
    <mergeCell ref="AI43:AR43"/>
    <mergeCell ref="AS43:AU43"/>
    <mergeCell ref="AV43:AY43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AZ33:BC33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AZ32:BC32"/>
    <mergeCell ref="BD32:BG32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AZ31:BC31"/>
    <mergeCell ref="D32:E32"/>
    <mergeCell ref="F32:G32"/>
    <mergeCell ref="AI32:AR32"/>
    <mergeCell ref="AS32:AU32"/>
    <mergeCell ref="AV32:AY32"/>
    <mergeCell ref="D31:E31"/>
    <mergeCell ref="F31:G31"/>
    <mergeCell ref="AI31:AR31"/>
    <mergeCell ref="AS31:AU31"/>
    <mergeCell ref="AV31:AY31"/>
    <mergeCell ref="AZ30:BC30"/>
    <mergeCell ref="BD30:BG30"/>
    <mergeCell ref="BH30:BK30"/>
    <mergeCell ref="BL30:BO30"/>
    <mergeCell ref="BP30:BS30"/>
    <mergeCell ref="BT30:BV30"/>
    <mergeCell ref="BD29:BG29"/>
    <mergeCell ref="BH29:BK29"/>
    <mergeCell ref="BL29:BO29"/>
    <mergeCell ref="BP29:BS29"/>
    <mergeCell ref="BT29:BV29"/>
    <mergeCell ref="AZ29:BC29"/>
    <mergeCell ref="D30:E30"/>
    <mergeCell ref="F30:G30"/>
    <mergeCell ref="AI30:AR30"/>
    <mergeCell ref="AS30:AU30"/>
    <mergeCell ref="AV30:AY30"/>
    <mergeCell ref="D29:E29"/>
    <mergeCell ref="F29:G29"/>
    <mergeCell ref="AI29:AR29"/>
    <mergeCell ref="AS29:AU29"/>
    <mergeCell ref="AV29:AY29"/>
    <mergeCell ref="AZ28:BC28"/>
    <mergeCell ref="BD28:BG28"/>
    <mergeCell ref="BH28:BK28"/>
    <mergeCell ref="BL28:BO28"/>
    <mergeCell ref="BP28:BS28"/>
    <mergeCell ref="BT28:BV28"/>
    <mergeCell ref="BD27:BG27"/>
    <mergeCell ref="BH27:BK27"/>
    <mergeCell ref="BL27:BO27"/>
    <mergeCell ref="BP27:BS27"/>
    <mergeCell ref="BT27:BV27"/>
    <mergeCell ref="AZ27:BC27"/>
    <mergeCell ref="D28:E28"/>
    <mergeCell ref="F28:G28"/>
    <mergeCell ref="AI28:AR28"/>
    <mergeCell ref="AS28:AU28"/>
    <mergeCell ref="AV28:AY28"/>
    <mergeCell ref="D27:E27"/>
    <mergeCell ref="F27:G27"/>
    <mergeCell ref="AI27:AR27"/>
    <mergeCell ref="AS27:AU27"/>
    <mergeCell ref="AV27:AY27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D24:E24"/>
    <mergeCell ref="F24:G24"/>
    <mergeCell ref="AI24:AR24"/>
    <mergeCell ref="AS24:AU24"/>
    <mergeCell ref="AV24:AY24"/>
    <mergeCell ref="AZ24:BC24"/>
    <mergeCell ref="BD24:BG24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W18:AH19"/>
    <mergeCell ref="AI18:AR19"/>
    <mergeCell ref="AS18:AU19"/>
    <mergeCell ref="AV18:BS18"/>
    <mergeCell ref="BP20:BS20"/>
    <mergeCell ref="BT18:BV19"/>
    <mergeCell ref="AV19:AY19"/>
    <mergeCell ref="AZ19:BC19"/>
    <mergeCell ref="BD19:BG19"/>
    <mergeCell ref="BH19:BK19"/>
    <mergeCell ref="BL19:BO19"/>
    <mergeCell ref="BP19:BS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5"/>
  <sheetViews>
    <sheetView showGridLines="0" view="pageBreakPreview" zoomScaleNormal="7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51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REPRO_PROGRESS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REPRO_PROGRESS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546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SUM(BP20:BS70)</f>
        <v>151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272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22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6" t="s">
        <v>22</v>
      </c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7"/>
      <c r="AI20" s="764" t="s">
        <v>21</v>
      </c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18</v>
      </c>
      <c r="AT20" s="752"/>
      <c r="AU20" s="752"/>
      <c r="AV20" s="741">
        <f t="shared" ref="AV20:AV27" si="0"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24" si="1">IF(AS20="String", AZ20, IF(AS20="Number",ROUNDUP(AZ20/2,0),0))</f>
        <v>17</v>
      </c>
      <c r="BE20" s="742"/>
      <c r="BF20" s="742"/>
      <c r="BG20" s="743"/>
      <c r="BH20" s="753">
        <f t="shared" ref="BH20:BH26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7" si="3">AV20+BD20+BH20</f>
        <v>20</v>
      </c>
      <c r="BQ20" s="742"/>
      <c r="BR20" s="742"/>
      <c r="BS20" s="743"/>
      <c r="BT20" s="983"/>
      <c r="BU20" s="984"/>
      <c r="BV20" s="985"/>
      <c r="BW20" s="255"/>
      <c r="BX20" s="252"/>
    </row>
    <row r="21" spans="2:76" s="234" customFormat="1" ht="24.7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404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6" t="s">
        <v>552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633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52" t="s">
        <v>42</v>
      </c>
      <c r="AT21" s="752"/>
      <c r="AU21" s="752"/>
      <c r="AV21" s="741">
        <f t="shared" si="0"/>
        <v>16</v>
      </c>
      <c r="AW21" s="742"/>
      <c r="AX21" s="742"/>
      <c r="AY21" s="743"/>
      <c r="AZ21" s="753">
        <v>10</v>
      </c>
      <c r="BA21" s="754"/>
      <c r="BB21" s="754"/>
      <c r="BC21" s="755"/>
      <c r="BD21" s="741">
        <f t="shared" si="1"/>
        <v>5</v>
      </c>
      <c r="BE21" s="742"/>
      <c r="BF21" s="742"/>
      <c r="BG21" s="743"/>
      <c r="BH21" s="753">
        <f t="shared" si="2"/>
        <v>1</v>
      </c>
      <c r="BI21" s="754"/>
      <c r="BJ21" s="754"/>
      <c r="BK21" s="755"/>
      <c r="BL21" s="753"/>
      <c r="BM21" s="754"/>
      <c r="BN21" s="754"/>
      <c r="BO21" s="755"/>
      <c r="BP21" s="741">
        <f t="shared" si="3"/>
        <v>22</v>
      </c>
      <c r="BQ21" s="742"/>
      <c r="BR21" s="742"/>
      <c r="BS21" s="743"/>
      <c r="BT21" s="983"/>
      <c r="BU21" s="984"/>
      <c r="BV21" s="985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" t="s">
        <v>360</v>
      </c>
      <c r="M22" s="26"/>
      <c r="N22" s="26"/>
      <c r="O22" s="26"/>
      <c r="P22" s="26"/>
      <c r="Q22" s="26"/>
      <c r="R22" s="26"/>
      <c r="S22" s="26"/>
      <c r="T22" s="26"/>
      <c r="U22" s="26"/>
      <c r="V22" s="27"/>
      <c r="W22" s="26" t="s">
        <v>359</v>
      </c>
      <c r="X22" s="26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954" t="s">
        <v>627</v>
      </c>
      <c r="AJ22" s="955"/>
      <c r="AK22" s="955"/>
      <c r="AL22" s="955"/>
      <c r="AM22" s="955"/>
      <c r="AN22" s="955"/>
      <c r="AO22" s="955"/>
      <c r="AP22" s="955"/>
      <c r="AQ22" s="955"/>
      <c r="AR22" s="956"/>
      <c r="AS22" s="752" t="s">
        <v>18</v>
      </c>
      <c r="AT22" s="752"/>
      <c r="AU22" s="752"/>
      <c r="AV22" s="741">
        <f t="shared" si="0"/>
        <v>12</v>
      </c>
      <c r="AW22" s="742"/>
      <c r="AX22" s="742"/>
      <c r="AY22" s="743"/>
      <c r="AZ22" s="753">
        <v>5</v>
      </c>
      <c r="BA22" s="754"/>
      <c r="BB22" s="754"/>
      <c r="BC22" s="755"/>
      <c r="BD22" s="741">
        <f t="shared" si="1"/>
        <v>5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17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67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 t="s">
        <v>358</v>
      </c>
      <c r="M23" s="26"/>
      <c r="N23" s="26"/>
      <c r="O23" s="26"/>
      <c r="P23" s="26"/>
      <c r="Q23" s="26"/>
      <c r="R23" s="26"/>
      <c r="S23" s="26"/>
      <c r="T23" s="26"/>
      <c r="U23" s="26"/>
      <c r="V23" s="27"/>
      <c r="W23" s="26" t="s">
        <v>547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954" t="s">
        <v>628</v>
      </c>
      <c r="AJ23" s="955"/>
      <c r="AK23" s="955"/>
      <c r="AL23" s="955"/>
      <c r="AM23" s="955"/>
      <c r="AN23" s="955"/>
      <c r="AO23" s="955"/>
      <c r="AP23" s="955"/>
      <c r="AQ23" s="955"/>
      <c r="AR23" s="956"/>
      <c r="AS23" s="752" t="s">
        <v>18</v>
      </c>
      <c r="AT23" s="752"/>
      <c r="AU23" s="752"/>
      <c r="AV23" s="741">
        <f t="shared" si="0"/>
        <v>11</v>
      </c>
      <c r="AW23" s="742"/>
      <c r="AX23" s="742"/>
      <c r="AY23" s="743"/>
      <c r="AZ23" s="753">
        <v>13</v>
      </c>
      <c r="BA23" s="754"/>
      <c r="BB23" s="754"/>
      <c r="BC23" s="755"/>
      <c r="BD23" s="741">
        <f t="shared" si="1"/>
        <v>13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24</v>
      </c>
      <c r="BQ23" s="742"/>
      <c r="BR23" s="742"/>
      <c r="BS23" s="743"/>
      <c r="BT23" s="983"/>
      <c r="BU23" s="984"/>
      <c r="BV23" s="985"/>
      <c r="BW23" s="255"/>
      <c r="BX23" s="252"/>
    </row>
    <row r="24" spans="2:76" s="234" customFormat="1" ht="33.7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6" t="s">
        <v>367</v>
      </c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26" t="s">
        <v>548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954" t="s">
        <v>629</v>
      </c>
      <c r="AJ24" s="955"/>
      <c r="AK24" s="955"/>
      <c r="AL24" s="955"/>
      <c r="AM24" s="955"/>
      <c r="AN24" s="955"/>
      <c r="AO24" s="955"/>
      <c r="AP24" s="955"/>
      <c r="AQ24" s="955"/>
      <c r="AR24" s="956"/>
      <c r="AS24" s="752" t="s">
        <v>42</v>
      </c>
      <c r="AT24" s="752"/>
      <c r="AU24" s="752"/>
      <c r="AV24" s="741">
        <f t="shared" si="0"/>
        <v>6</v>
      </c>
      <c r="AW24" s="742"/>
      <c r="AX24" s="742"/>
      <c r="AY24" s="743"/>
      <c r="AZ24" s="753">
        <v>3</v>
      </c>
      <c r="BA24" s="754"/>
      <c r="BB24" s="754"/>
      <c r="BC24" s="755"/>
      <c r="BD24" s="741">
        <f t="shared" si="1"/>
        <v>2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9</v>
      </c>
      <c r="BQ24" s="742"/>
      <c r="BR24" s="742"/>
      <c r="BS24" s="743"/>
      <c r="BT24" s="983"/>
      <c r="BU24" s="984"/>
      <c r="BV24" s="985"/>
      <c r="BW24" s="255"/>
      <c r="BX24" s="252"/>
    </row>
    <row r="25" spans="2:76" s="234" customFormat="1" ht="22.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 t="s">
        <v>368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0" t="s">
        <v>549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49" t="s">
        <v>630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752" t="s">
        <v>18</v>
      </c>
      <c r="AT25" s="752"/>
      <c r="AU25" s="752"/>
      <c r="AV25" s="741">
        <f t="shared" si="0"/>
        <v>11</v>
      </c>
      <c r="AW25" s="742"/>
      <c r="AX25" s="742"/>
      <c r="AY25" s="743"/>
      <c r="AZ25" s="756">
        <v>14</v>
      </c>
      <c r="BA25" s="757"/>
      <c r="BB25" s="757"/>
      <c r="BC25" s="758"/>
      <c r="BD25" s="741">
        <f t="shared" ref="BD25:BD26" si="4">IF(AS25="String", AZ25, IF(AS25="Number",ROUNDUP(AZ25/2,0),0))</f>
        <v>14</v>
      </c>
      <c r="BE25" s="742"/>
      <c r="BF25" s="742"/>
      <c r="BG25" s="743"/>
      <c r="BH25" s="753">
        <f t="shared" si="2"/>
        <v>0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25</v>
      </c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22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 t="s">
        <v>369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0" t="s">
        <v>550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631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52" t="s">
        <v>18</v>
      </c>
      <c r="AT26" s="752"/>
      <c r="AU26" s="752"/>
      <c r="AV26" s="741">
        <f t="shared" si="0"/>
        <v>11</v>
      </c>
      <c r="AW26" s="742"/>
      <c r="AX26" s="742"/>
      <c r="AY26" s="743"/>
      <c r="AZ26" s="756">
        <v>14</v>
      </c>
      <c r="BA26" s="757"/>
      <c r="BB26" s="757"/>
      <c r="BC26" s="758"/>
      <c r="BD26" s="741">
        <f t="shared" si="4"/>
        <v>14</v>
      </c>
      <c r="BE26" s="742"/>
      <c r="BF26" s="742"/>
      <c r="BG26" s="743"/>
      <c r="BH26" s="753">
        <f t="shared" si="2"/>
        <v>0</v>
      </c>
      <c r="BI26" s="754"/>
      <c r="BJ26" s="754"/>
      <c r="BK26" s="755"/>
      <c r="BL26" s="753"/>
      <c r="BM26" s="754"/>
      <c r="BN26" s="754"/>
      <c r="BO26" s="755"/>
      <c r="BP26" s="741">
        <f t="shared" si="3"/>
        <v>25</v>
      </c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22.5" customHeight="1">
      <c r="B27" s="253"/>
      <c r="C27" s="261">
        <v>8</v>
      </c>
      <c r="D27" s="747"/>
      <c r="E27" s="748"/>
      <c r="F27" s="747"/>
      <c r="G27" s="748"/>
      <c r="H27" s="266"/>
      <c r="I27" s="266"/>
      <c r="J27" s="267"/>
      <c r="K27" s="267"/>
      <c r="L27" s="20" t="s">
        <v>832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0" t="s">
        <v>832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 t="s">
        <v>834</v>
      </c>
      <c r="AJ27" s="765"/>
      <c r="AK27" s="765"/>
      <c r="AL27" s="765"/>
      <c r="AM27" s="765"/>
      <c r="AN27" s="765"/>
      <c r="AO27" s="765"/>
      <c r="AP27" s="765"/>
      <c r="AQ27" s="765"/>
      <c r="AR27" s="766"/>
      <c r="AS27" s="752" t="s">
        <v>833</v>
      </c>
      <c r="AT27" s="752"/>
      <c r="AU27" s="752"/>
      <c r="AV27" s="741">
        <f t="shared" si="0"/>
        <v>3</v>
      </c>
      <c r="AW27" s="742"/>
      <c r="AX27" s="742"/>
      <c r="AY27" s="743"/>
      <c r="AZ27" s="741">
        <v>10</v>
      </c>
      <c r="BA27" s="742"/>
      <c r="BB27" s="742"/>
      <c r="BC27" s="743"/>
      <c r="BD27" s="741">
        <f t="shared" ref="BD27" si="5">IF(COUNTIF(AS27,"*String*"),AZ27,IF(COUNTIF(AS27,"*Number*"),ROUNDUP(AZ27/2,0),0))</f>
        <v>5</v>
      </c>
      <c r="BE27" s="742"/>
      <c r="BF27" s="742"/>
      <c r="BG27" s="743"/>
      <c r="BH27" s="753">
        <f t="shared" ref="BH27" si="6">IF(AS27="Number",1,IF(COUNTIF(AS27,"*List*"),3,IF(AS27="Map", 3, IF(AS27="Boolean",1,0))))</f>
        <v>1</v>
      </c>
      <c r="BI27" s="754"/>
      <c r="BJ27" s="754"/>
      <c r="BK27" s="755"/>
      <c r="BL27" s="753"/>
      <c r="BM27" s="754"/>
      <c r="BN27" s="754"/>
      <c r="BO27" s="755"/>
      <c r="BP27" s="741">
        <f t="shared" si="3"/>
        <v>9</v>
      </c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22.5" customHeight="1">
      <c r="B28" s="253"/>
      <c r="C28" s="259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752"/>
      <c r="AT28" s="752"/>
      <c r="AU28" s="752"/>
      <c r="AV28" s="741"/>
      <c r="AW28" s="742"/>
      <c r="AX28" s="742"/>
      <c r="AY28" s="743"/>
      <c r="AZ28" s="741"/>
      <c r="BA28" s="742"/>
      <c r="BB28" s="742"/>
      <c r="BC28" s="743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44"/>
      <c r="BU28" s="745"/>
      <c r="BV28" s="746"/>
      <c r="BW28" s="255"/>
      <c r="BX28" s="252"/>
    </row>
    <row r="29" spans="2:76" s="234" customFormat="1" ht="22.5" customHeigh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752"/>
      <c r="AT60" s="752"/>
      <c r="AU60" s="752"/>
      <c r="AV60" s="741"/>
      <c r="AW60" s="742"/>
      <c r="AX60" s="742"/>
      <c r="AY60" s="743"/>
      <c r="AZ60" s="741"/>
      <c r="BA60" s="742"/>
      <c r="BB60" s="742"/>
      <c r="BC60" s="743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44"/>
      <c r="BU60" s="745"/>
      <c r="BV60" s="746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764"/>
      <c r="AJ61" s="765"/>
      <c r="AK61" s="765"/>
      <c r="AL61" s="765"/>
      <c r="AM61" s="765"/>
      <c r="AN61" s="765"/>
      <c r="AO61" s="765"/>
      <c r="AP61" s="765"/>
      <c r="AQ61" s="765"/>
      <c r="AR61" s="766"/>
      <c r="AS61" s="752"/>
      <c r="AT61" s="752"/>
      <c r="AU61" s="752"/>
      <c r="AV61" s="741"/>
      <c r="AW61" s="742"/>
      <c r="AX61" s="742"/>
      <c r="AY61" s="743"/>
      <c r="AZ61" s="741"/>
      <c r="BA61" s="742"/>
      <c r="BB61" s="742"/>
      <c r="BC61" s="743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44"/>
      <c r="BU61" s="745"/>
      <c r="BV61" s="746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752"/>
      <c r="AT62" s="752"/>
      <c r="AU62" s="752"/>
      <c r="AV62" s="741"/>
      <c r="AW62" s="742"/>
      <c r="AX62" s="742"/>
      <c r="AY62" s="743"/>
      <c r="AZ62" s="741"/>
      <c r="BA62" s="742"/>
      <c r="BB62" s="742"/>
      <c r="BC62" s="743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44"/>
      <c r="BU62" s="745"/>
      <c r="BV62" s="746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752"/>
      <c r="AT63" s="752"/>
      <c r="AU63" s="752"/>
      <c r="AV63" s="741"/>
      <c r="AW63" s="742"/>
      <c r="AX63" s="742"/>
      <c r="AY63" s="743"/>
      <c r="AZ63" s="741"/>
      <c r="BA63" s="742"/>
      <c r="BB63" s="742"/>
      <c r="BC63" s="743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44"/>
      <c r="BU63" s="745"/>
      <c r="BV63" s="746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752"/>
      <c r="AT64" s="752"/>
      <c r="AU64" s="75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44"/>
      <c r="BU64" s="745"/>
      <c r="BV64" s="746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752"/>
      <c r="AT65" s="752"/>
      <c r="AU65" s="752"/>
      <c r="AV65" s="741"/>
      <c r="AW65" s="742"/>
      <c r="AX65" s="742"/>
      <c r="AY65" s="743"/>
      <c r="AZ65" s="741"/>
      <c r="BA65" s="742"/>
      <c r="BB65" s="742"/>
      <c r="BC65" s="743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44"/>
      <c r="BU65" s="745"/>
      <c r="BV65" s="746"/>
      <c r="BW65" s="255"/>
      <c r="BX65" s="252"/>
    </row>
    <row r="66" spans="1:76" s="234" customFormat="1">
      <c r="B66" s="253"/>
      <c r="C66" s="261"/>
      <c r="D66" s="280"/>
      <c r="E66" s="281"/>
      <c r="F66" s="280"/>
      <c r="G66" s="281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155"/>
      <c r="AJ66" s="156"/>
      <c r="AK66" s="156"/>
      <c r="AL66" s="156"/>
      <c r="AM66" s="156"/>
      <c r="AN66" s="156"/>
      <c r="AO66" s="156"/>
      <c r="AP66" s="156"/>
      <c r="AQ66" s="156"/>
      <c r="AR66" s="157"/>
      <c r="AS66" s="752"/>
      <c r="AT66" s="752"/>
      <c r="AU66" s="752"/>
      <c r="AV66" s="138"/>
      <c r="AW66" s="139"/>
      <c r="AX66" s="139"/>
      <c r="AY66" s="140"/>
      <c r="AZ66" s="138"/>
      <c r="BA66" s="139"/>
      <c r="BB66" s="139"/>
      <c r="BC66" s="140"/>
      <c r="BD66" s="138"/>
      <c r="BE66" s="139"/>
      <c r="BF66" s="139"/>
      <c r="BG66" s="140"/>
      <c r="BH66" s="144"/>
      <c r="BI66" s="145"/>
      <c r="BJ66" s="145"/>
      <c r="BK66" s="146"/>
      <c r="BL66" s="144"/>
      <c r="BM66" s="145"/>
      <c r="BN66" s="145"/>
      <c r="BO66" s="146"/>
      <c r="BP66" s="138"/>
      <c r="BQ66" s="139"/>
      <c r="BR66" s="139"/>
      <c r="BS66" s="140"/>
      <c r="BT66" s="289"/>
      <c r="BU66" s="290"/>
      <c r="BV66" s="291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752"/>
      <c r="AT67" s="752"/>
      <c r="AU67" s="75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44"/>
      <c r="BU67" s="745"/>
      <c r="BV67" s="746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752"/>
      <c r="AT68" s="752"/>
      <c r="AU68" s="75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752"/>
      <c r="AT69" s="752"/>
      <c r="AU69" s="75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764"/>
      <c r="AJ70" s="765"/>
      <c r="AK70" s="765"/>
      <c r="AL70" s="765"/>
      <c r="AM70" s="765"/>
      <c r="AN70" s="765"/>
      <c r="AO70" s="765"/>
      <c r="AP70" s="765"/>
      <c r="AQ70" s="765"/>
      <c r="AR70" s="766"/>
      <c r="AS70" s="752"/>
      <c r="AT70" s="752"/>
      <c r="AU70" s="75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ht="12" customHeight="1" thickBot="1">
      <c r="A71" s="269"/>
      <c r="B71" s="270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271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271"/>
      <c r="BV71" s="271"/>
      <c r="BW71" s="272"/>
      <c r="BX71" s="273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</sheetData>
  <mergeCells count="589">
    <mergeCell ref="BD70:BG70"/>
    <mergeCell ref="BH70:BK70"/>
    <mergeCell ref="BL70:BO70"/>
    <mergeCell ref="BP70:BS70"/>
    <mergeCell ref="BT70:BV70"/>
    <mergeCell ref="D70:E70"/>
    <mergeCell ref="F70:G70"/>
    <mergeCell ref="AI70:AR70"/>
    <mergeCell ref="AS70:AU70"/>
    <mergeCell ref="AV70:AY70"/>
    <mergeCell ref="AZ70:BC70"/>
    <mergeCell ref="AZ69:BC69"/>
    <mergeCell ref="BD69:BG69"/>
    <mergeCell ref="BH69:BK69"/>
    <mergeCell ref="BL69:BO69"/>
    <mergeCell ref="BP69:BS69"/>
    <mergeCell ref="BT69:BV69"/>
    <mergeCell ref="BD68:BG68"/>
    <mergeCell ref="BH68:BK68"/>
    <mergeCell ref="BL68:BO68"/>
    <mergeCell ref="BP68:BS68"/>
    <mergeCell ref="BT68:BV68"/>
    <mergeCell ref="AZ68:BC68"/>
    <mergeCell ref="D69:E69"/>
    <mergeCell ref="F69:G69"/>
    <mergeCell ref="AI69:AR69"/>
    <mergeCell ref="AS69:AU69"/>
    <mergeCell ref="AV69:AY69"/>
    <mergeCell ref="D68:E68"/>
    <mergeCell ref="F68:G68"/>
    <mergeCell ref="AI68:AR68"/>
    <mergeCell ref="AS68:AU68"/>
    <mergeCell ref="AV68:AY68"/>
    <mergeCell ref="AZ67:BC67"/>
    <mergeCell ref="BD67:BG67"/>
    <mergeCell ref="BH67:BK67"/>
    <mergeCell ref="BL67:BO67"/>
    <mergeCell ref="BP67:BS67"/>
    <mergeCell ref="BT67:BV67"/>
    <mergeCell ref="AS66:AU66"/>
    <mergeCell ref="D67:E67"/>
    <mergeCell ref="F67:G67"/>
    <mergeCell ref="AI67:AR67"/>
    <mergeCell ref="AS67:AU67"/>
    <mergeCell ref="AV67:AY67"/>
    <mergeCell ref="AZ65:BC65"/>
    <mergeCell ref="BD65:BG65"/>
    <mergeCell ref="BH65:BK65"/>
    <mergeCell ref="BL65:BO65"/>
    <mergeCell ref="BP65:BS65"/>
    <mergeCell ref="BT65:BV65"/>
    <mergeCell ref="BD64:BG64"/>
    <mergeCell ref="BH64:BK64"/>
    <mergeCell ref="BL64:BO64"/>
    <mergeCell ref="BP64:BS64"/>
    <mergeCell ref="BT64:BV64"/>
    <mergeCell ref="AZ64:BC64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AZ63:BC63"/>
    <mergeCell ref="BD63:BG63"/>
    <mergeCell ref="BH63:BK63"/>
    <mergeCell ref="BL63:BO63"/>
    <mergeCell ref="BP63:BS63"/>
    <mergeCell ref="BT63:BV63"/>
    <mergeCell ref="BD62:BG62"/>
    <mergeCell ref="BH62:BK62"/>
    <mergeCell ref="BL62:BO62"/>
    <mergeCell ref="BP62:BS62"/>
    <mergeCell ref="BT62:BV62"/>
    <mergeCell ref="AZ62:BC62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Z61:BC61"/>
    <mergeCell ref="BD61:BG61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AZ60:BC60"/>
    <mergeCell ref="D61:E61"/>
    <mergeCell ref="F61:G61"/>
    <mergeCell ref="AI61:AR61"/>
    <mergeCell ref="AS61:AU61"/>
    <mergeCell ref="AV61:AY61"/>
    <mergeCell ref="D60:E60"/>
    <mergeCell ref="F60:G60"/>
    <mergeCell ref="AI60:AR60"/>
    <mergeCell ref="AS60:AU60"/>
    <mergeCell ref="AV60:AY60"/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AZ58:BC58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BP24:BS24"/>
    <mergeCell ref="BT24:BV24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AI21:AR21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SERVICE_CONFIGURATION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SERVICE_CONFIGURATION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155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SUM(BP20:BS21)</f>
        <v>6584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229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384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815" t="s">
        <v>230</v>
      </c>
      <c r="AJ20" s="816"/>
      <c r="AK20" s="816"/>
      <c r="AL20" s="816"/>
      <c r="AM20" s="816"/>
      <c r="AN20" s="816"/>
      <c r="AO20" s="816"/>
      <c r="AP20" s="816"/>
      <c r="AQ20" s="816"/>
      <c r="AR20" s="817"/>
      <c r="AS20" s="752" t="s">
        <v>42</v>
      </c>
      <c r="AT20" s="752"/>
      <c r="AU20" s="752"/>
      <c r="AV20" s="741">
        <f t="shared" ref="AV20:AV25" si="0">LEN(L20)+LEN(M20)+LEN(N20)+LEN(O20)+LEN(P20)+LEN(Q20)</f>
        <v>8</v>
      </c>
      <c r="AW20" s="742"/>
      <c r="AX20" s="742"/>
      <c r="AY20" s="743"/>
      <c r="AZ20" s="756">
        <v>1</v>
      </c>
      <c r="BA20" s="757"/>
      <c r="BB20" s="757"/>
      <c r="BC20" s="758"/>
      <c r="BD20" s="741">
        <f t="shared" ref="BD20:BD25" si="1">IF(AS20="String", AZ20, IF(AS20="Number",ROUNDUP(AZ20/2,0),0))</f>
        <v>1</v>
      </c>
      <c r="BE20" s="742"/>
      <c r="BF20" s="742"/>
      <c r="BG20" s="743"/>
      <c r="BH20" s="753">
        <f t="shared" ref="BH20:BH25" si="2"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10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12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0" t="s">
        <v>96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95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815"/>
      <c r="AJ21" s="816"/>
      <c r="AK21" s="816"/>
      <c r="AL21" s="816"/>
      <c r="AM21" s="816"/>
      <c r="AN21" s="816"/>
      <c r="AO21" s="816"/>
      <c r="AP21" s="816"/>
      <c r="AQ21" s="816"/>
      <c r="AR21" s="817"/>
      <c r="AS21" s="763" t="s">
        <v>61</v>
      </c>
      <c r="AT21" s="763"/>
      <c r="AU21" s="763"/>
      <c r="AV21" s="741">
        <f t="shared" si="0"/>
        <v>19</v>
      </c>
      <c r="AW21" s="742"/>
      <c r="AX21" s="742"/>
      <c r="AY21" s="743"/>
      <c r="AZ21" s="753">
        <v>0</v>
      </c>
      <c r="BA21" s="754"/>
      <c r="BB21" s="754"/>
      <c r="BC21" s="755"/>
      <c r="BD21" s="741">
        <f t="shared" si="1"/>
        <v>0</v>
      </c>
      <c r="BE21" s="742"/>
      <c r="BF21" s="742"/>
      <c r="BG21" s="743"/>
      <c r="BH21" s="753">
        <f t="shared" si="2"/>
        <v>3</v>
      </c>
      <c r="BI21" s="754"/>
      <c r="BJ21" s="754"/>
      <c r="BK21" s="755"/>
      <c r="BL21" s="753">
        <v>21</v>
      </c>
      <c r="BM21" s="754"/>
      <c r="BN21" s="754"/>
      <c r="BO21" s="755"/>
      <c r="BP21" s="741">
        <f>SUM(AV21:BK21)+BL21*SUM(BP22:BS25)</f>
        <v>6574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6"/>
      <c r="M22" s="26" t="s">
        <v>149</v>
      </c>
      <c r="N22" s="26"/>
      <c r="O22" s="26"/>
      <c r="P22" s="26"/>
      <c r="Q22" s="26"/>
      <c r="R22" s="26"/>
      <c r="S22" s="26"/>
      <c r="T22" s="26"/>
      <c r="U22" s="26"/>
      <c r="V22" s="27"/>
      <c r="W22" s="22" t="s">
        <v>150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815"/>
      <c r="AJ22" s="816"/>
      <c r="AK22" s="816"/>
      <c r="AL22" s="816"/>
      <c r="AM22" s="816"/>
      <c r="AN22" s="816"/>
      <c r="AO22" s="816"/>
      <c r="AP22" s="816"/>
      <c r="AQ22" s="816"/>
      <c r="AR22" s="817"/>
      <c r="AS22" s="972" t="s">
        <v>27</v>
      </c>
      <c r="AT22" s="972"/>
      <c r="AU22" s="972"/>
      <c r="AV22" s="741">
        <f t="shared" si="0"/>
        <v>20</v>
      </c>
      <c r="AW22" s="742"/>
      <c r="AX22" s="742"/>
      <c r="AY22" s="743"/>
      <c r="AZ22" s="819">
        <v>0</v>
      </c>
      <c r="BA22" s="820"/>
      <c r="BB22" s="757"/>
      <c r="BC22" s="758"/>
      <c r="BD22" s="741">
        <f t="shared" si="1"/>
        <v>0</v>
      </c>
      <c r="BE22" s="742"/>
      <c r="BF22" s="742"/>
      <c r="BG22" s="743"/>
      <c r="BH22" s="753">
        <f t="shared" si="2"/>
        <v>3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23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4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6"/>
      <c r="M23" s="26"/>
      <c r="N23" s="26" t="s">
        <v>184</v>
      </c>
      <c r="O23" s="26"/>
      <c r="P23" s="26"/>
      <c r="Q23" s="26"/>
      <c r="R23" s="26"/>
      <c r="S23" s="26"/>
      <c r="T23" s="26"/>
      <c r="U23" s="26"/>
      <c r="V23" s="27"/>
      <c r="W23" s="28" t="s">
        <v>183</v>
      </c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67" t="s">
        <v>685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972" t="s">
        <v>42</v>
      </c>
      <c r="AT23" s="972"/>
      <c r="AU23" s="972"/>
      <c r="AV23" s="741">
        <f>LEN(L23)+LEN(M23)+LEN(N23)+LEN(O23)+LEN(P23)+LEN(Q23)</f>
        <v>9</v>
      </c>
      <c r="AW23" s="742"/>
      <c r="AX23" s="742"/>
      <c r="AY23" s="743"/>
      <c r="AZ23" s="819">
        <v>3</v>
      </c>
      <c r="BA23" s="820"/>
      <c r="BB23" s="757"/>
      <c r="BC23" s="758"/>
      <c r="BD23" s="741">
        <f t="shared" si="1"/>
        <v>2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12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12" customHeight="1">
      <c r="B24" s="253"/>
      <c r="C24" s="261">
        <v>5</v>
      </c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 t="s">
        <v>320</v>
      </c>
      <c r="O24" s="20"/>
      <c r="P24" s="20"/>
      <c r="Q24" s="20"/>
      <c r="R24" s="20"/>
      <c r="S24" s="20"/>
      <c r="T24" s="20"/>
      <c r="U24" s="20"/>
      <c r="V24" s="21"/>
      <c r="W24" s="22" t="s">
        <v>62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7" t="s">
        <v>153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763" t="s">
        <v>92</v>
      </c>
      <c r="AT24" s="763"/>
      <c r="AU24" s="763"/>
      <c r="AV24" s="741">
        <f t="shared" si="0"/>
        <v>3</v>
      </c>
      <c r="AW24" s="742"/>
      <c r="AX24" s="742"/>
      <c r="AY24" s="743"/>
      <c r="AZ24" s="756">
        <v>256</v>
      </c>
      <c r="BA24" s="757"/>
      <c r="BB24" s="757"/>
      <c r="BC24" s="758"/>
      <c r="BD24" s="741">
        <f t="shared" si="1"/>
        <v>256</v>
      </c>
      <c r="BE24" s="742"/>
      <c r="BF24" s="742"/>
      <c r="BG24" s="743"/>
      <c r="BH24" s="753">
        <f t="shared" si="2"/>
        <v>0</v>
      </c>
      <c r="BI24" s="754"/>
      <c r="BJ24" s="754"/>
      <c r="BK24" s="755"/>
      <c r="BL24" s="753"/>
      <c r="BM24" s="754"/>
      <c r="BN24" s="754"/>
      <c r="BO24" s="755"/>
      <c r="BP24" s="741">
        <f>AV24+BD24+BH24</f>
        <v>259</v>
      </c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 ht="56.2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 t="s">
        <v>321</v>
      </c>
      <c r="O25" s="20"/>
      <c r="P25" s="20"/>
      <c r="Q25" s="20"/>
      <c r="R25" s="20"/>
      <c r="S25" s="20"/>
      <c r="T25" s="20"/>
      <c r="U25" s="20"/>
      <c r="V25" s="21"/>
      <c r="W25" s="22" t="s">
        <v>151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7" t="s">
        <v>684</v>
      </c>
      <c r="AJ25" s="768"/>
      <c r="AK25" s="768"/>
      <c r="AL25" s="768"/>
      <c r="AM25" s="768"/>
      <c r="AN25" s="768"/>
      <c r="AO25" s="768"/>
      <c r="AP25" s="768"/>
      <c r="AQ25" s="768"/>
      <c r="AR25" s="769"/>
      <c r="AS25" s="972" t="s">
        <v>42</v>
      </c>
      <c r="AT25" s="972"/>
      <c r="AU25" s="972"/>
      <c r="AV25" s="741">
        <f t="shared" si="0"/>
        <v>15</v>
      </c>
      <c r="AW25" s="742"/>
      <c r="AX25" s="742"/>
      <c r="AY25" s="743"/>
      <c r="AZ25" s="756">
        <v>3</v>
      </c>
      <c r="BA25" s="757"/>
      <c r="BB25" s="757"/>
      <c r="BC25" s="758"/>
      <c r="BD25" s="741">
        <f t="shared" si="1"/>
        <v>2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753"/>
      <c r="BM25" s="754"/>
      <c r="BN25" s="754"/>
      <c r="BO25" s="755"/>
      <c r="BP25" s="741">
        <f>AV25+BD25+BH25</f>
        <v>18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815"/>
      <c r="AJ26" s="816"/>
      <c r="AK26" s="816"/>
      <c r="AL26" s="816"/>
      <c r="AM26" s="816"/>
      <c r="AN26" s="816"/>
      <c r="AO26" s="816"/>
      <c r="AP26" s="816"/>
      <c r="AQ26" s="816"/>
      <c r="AR26" s="817"/>
      <c r="AS26" s="972"/>
      <c r="AT26" s="972"/>
      <c r="AU26" s="97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1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815"/>
      <c r="AJ27" s="816"/>
      <c r="AK27" s="816"/>
      <c r="AL27" s="816"/>
      <c r="AM27" s="816"/>
      <c r="AN27" s="816"/>
      <c r="AO27" s="816"/>
      <c r="AP27" s="816"/>
      <c r="AQ27" s="816"/>
      <c r="AR27" s="817"/>
      <c r="AS27" s="971"/>
      <c r="AT27" s="971"/>
      <c r="AU27" s="971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815"/>
      <c r="AJ28" s="816"/>
      <c r="AK28" s="816"/>
      <c r="AL28" s="816"/>
      <c r="AM28" s="816"/>
      <c r="AN28" s="816"/>
      <c r="AO28" s="816"/>
      <c r="AP28" s="816"/>
      <c r="AQ28" s="816"/>
      <c r="AR28" s="817"/>
      <c r="AS28" s="971"/>
      <c r="AT28" s="971"/>
      <c r="AU28" s="971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1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815"/>
      <c r="AJ29" s="816"/>
      <c r="AK29" s="816"/>
      <c r="AL29" s="816"/>
      <c r="AM29" s="816"/>
      <c r="AN29" s="816"/>
      <c r="AO29" s="816"/>
      <c r="AP29" s="816"/>
      <c r="AQ29" s="816"/>
      <c r="AR29" s="817"/>
      <c r="AS29" s="971"/>
      <c r="AT29" s="971"/>
      <c r="AU29" s="971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815"/>
      <c r="AJ30" s="816"/>
      <c r="AK30" s="816"/>
      <c r="AL30" s="816"/>
      <c r="AM30" s="816"/>
      <c r="AN30" s="816"/>
      <c r="AO30" s="816"/>
      <c r="AP30" s="816"/>
      <c r="AQ30" s="816"/>
      <c r="AR30" s="817"/>
      <c r="AS30" s="971"/>
      <c r="AT30" s="971"/>
      <c r="AU30" s="971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3"/>
      <c r="BU30" s="774"/>
      <c r="BV30" s="775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815"/>
      <c r="AJ31" s="816"/>
      <c r="AK31" s="816"/>
      <c r="AL31" s="816"/>
      <c r="AM31" s="816"/>
      <c r="AN31" s="816"/>
      <c r="AO31" s="816"/>
      <c r="AP31" s="816"/>
      <c r="AQ31" s="816"/>
      <c r="AR31" s="817"/>
      <c r="AS31" s="971"/>
      <c r="AT31" s="971"/>
      <c r="AU31" s="971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971"/>
      <c r="AT32" s="971"/>
      <c r="AU32" s="971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0"/>
      <c r="BU32" s="771"/>
      <c r="BV32" s="772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971"/>
      <c r="AT33" s="971"/>
      <c r="AU33" s="971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971"/>
      <c r="AT34" s="971"/>
      <c r="AU34" s="971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0"/>
      <c r="BU34" s="771"/>
      <c r="BV34" s="772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971"/>
      <c r="AT35" s="971"/>
      <c r="AU35" s="971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971"/>
      <c r="AT36" s="971"/>
      <c r="AU36" s="971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971"/>
      <c r="AT37" s="971"/>
      <c r="AU37" s="971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3"/>
      <c r="BU37" s="774"/>
      <c r="BV37" s="775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971"/>
      <c r="AT38" s="971"/>
      <c r="AU38" s="971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3"/>
      <c r="BU38" s="774"/>
      <c r="BV38" s="775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971"/>
      <c r="AT39" s="971"/>
      <c r="AU39" s="971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3"/>
      <c r="BU40" s="774"/>
      <c r="BV40" s="775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971"/>
      <c r="AT41" s="971"/>
      <c r="AU41" s="971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971"/>
      <c r="AT42" s="971"/>
      <c r="AU42" s="971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971"/>
      <c r="AT43" s="971"/>
      <c r="AU43" s="971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971"/>
      <c r="AT45" s="971"/>
      <c r="AU45" s="971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971"/>
      <c r="AT46" s="971"/>
      <c r="AU46" s="971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971"/>
      <c r="AT47" s="971"/>
      <c r="AU47" s="971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971"/>
      <c r="AT48" s="971"/>
      <c r="AU48" s="971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971"/>
      <c r="AT49" s="971"/>
      <c r="AU49" s="971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971"/>
      <c r="AT50" s="971"/>
      <c r="AU50" s="971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971"/>
      <c r="AT51" s="971"/>
      <c r="AU51" s="971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3"/>
      <c r="BU51" s="774"/>
      <c r="BV51" s="775"/>
      <c r="BW51" s="255"/>
      <c r="BX51" s="252"/>
    </row>
    <row r="52" spans="2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971"/>
      <c r="AT52" s="971"/>
      <c r="AU52" s="971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971"/>
      <c r="AT54" s="971"/>
      <c r="AU54" s="971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971"/>
      <c r="AT55" s="971"/>
      <c r="AU55" s="971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971"/>
      <c r="AT56" s="971"/>
      <c r="AU56" s="971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971"/>
      <c r="AT58" s="971"/>
      <c r="AU58" s="971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971"/>
      <c r="AT59" s="971"/>
      <c r="AU59" s="971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73"/>
      <c r="BU59" s="774"/>
      <c r="BV59" s="775"/>
      <c r="BW59" s="255"/>
      <c r="BX59" s="252"/>
    </row>
    <row r="60" spans="2:76" s="234" customForma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971"/>
      <c r="AT60" s="971"/>
      <c r="AU60" s="971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971"/>
      <c r="AT61" s="971"/>
      <c r="AU61" s="971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73"/>
      <c r="BU61" s="774"/>
      <c r="BV61" s="775"/>
      <c r="BW61" s="255"/>
      <c r="BX61" s="252"/>
    </row>
    <row r="62" spans="2:76" s="234" customForma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971"/>
      <c r="AT62" s="971"/>
      <c r="AU62" s="971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971"/>
      <c r="AT63" s="971"/>
      <c r="AU63" s="971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971"/>
      <c r="AT64" s="971"/>
      <c r="AU64" s="971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971"/>
      <c r="AT65" s="971"/>
      <c r="AU65" s="971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73"/>
      <c r="BU65" s="774"/>
      <c r="BV65" s="775"/>
      <c r="BW65" s="255"/>
      <c r="BX65" s="252"/>
    </row>
    <row r="66" spans="1:76" s="234" customForma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971"/>
      <c r="AT67" s="971"/>
      <c r="AU67" s="971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971"/>
      <c r="AT68" s="971"/>
      <c r="AU68" s="971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971"/>
      <c r="AT69" s="971"/>
      <c r="AU69" s="971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971"/>
      <c r="AT70" s="971"/>
      <c r="AU70" s="971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73"/>
      <c r="BU70" s="774"/>
      <c r="BV70" s="775"/>
      <c r="BW70" s="255"/>
      <c r="BX70" s="252"/>
    </row>
    <row r="71" spans="1:76" s="234" customForma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971"/>
      <c r="AT71" s="971"/>
      <c r="AU71" s="971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53"/>
      <c r="BI71" s="754"/>
      <c r="BJ71" s="754"/>
      <c r="BK71" s="755"/>
      <c r="BL71" s="753"/>
      <c r="BM71" s="754"/>
      <c r="BN71" s="754"/>
      <c r="BO71" s="755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753"/>
      <c r="BM72" s="754"/>
      <c r="BN72" s="754"/>
      <c r="BO72" s="755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s="234" customForma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1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753"/>
      <c r="BM73" s="754"/>
      <c r="BN73" s="754"/>
      <c r="BO73" s="755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>
      <c r="B74" s="244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1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753"/>
      <c r="BM74" s="754"/>
      <c r="BN74" s="754"/>
      <c r="BO74" s="755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1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753"/>
      <c r="BM75" s="754"/>
      <c r="BN75" s="754"/>
      <c r="BO75" s="755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2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1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753"/>
      <c r="BM76" s="754"/>
      <c r="BN76" s="754"/>
      <c r="BO76" s="755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ht="12.25" customHeight="1" thickBot="1">
      <c r="A77" s="269"/>
      <c r="B77" s="270"/>
      <c r="C77" s="271"/>
      <c r="D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271"/>
      <c r="AT77" s="271"/>
      <c r="AU77" s="271"/>
      <c r="AV77" s="271"/>
      <c r="AW77" s="271"/>
      <c r="AX77" s="271"/>
      <c r="AY77" s="271"/>
      <c r="AZ77" s="271"/>
      <c r="BA77" s="271"/>
      <c r="BB77" s="271"/>
      <c r="BC77" s="271"/>
      <c r="BD77" s="271"/>
      <c r="BE77" s="271"/>
      <c r="BF77" s="271"/>
      <c r="BG77" s="271"/>
      <c r="BH77" s="271"/>
      <c r="BI77" s="271"/>
      <c r="BJ77" s="271"/>
      <c r="BK77" s="271"/>
      <c r="BL77" s="271"/>
      <c r="BM77" s="271"/>
      <c r="BN77" s="271"/>
      <c r="BO77" s="271"/>
      <c r="BP77" s="271"/>
      <c r="BQ77" s="271"/>
      <c r="BR77" s="271"/>
      <c r="BS77" s="271"/>
      <c r="BT77" s="271"/>
      <c r="BU77" s="271"/>
      <c r="BV77" s="271"/>
      <c r="BW77" s="272"/>
      <c r="BX77" s="273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65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BD68:BG68"/>
    <mergeCell ref="BH68:BK68"/>
    <mergeCell ref="BL68:BO68"/>
    <mergeCell ref="BP68:BS68"/>
    <mergeCell ref="BT68:BV68"/>
    <mergeCell ref="AZ68:BC68"/>
    <mergeCell ref="D68:E68"/>
    <mergeCell ref="F68:G68"/>
    <mergeCell ref="AI68:AR68"/>
    <mergeCell ref="AS68:AU68"/>
    <mergeCell ref="AV68:AY68"/>
    <mergeCell ref="AZ69:BC69"/>
    <mergeCell ref="BD69:BG69"/>
    <mergeCell ref="BH69:BK69"/>
    <mergeCell ref="BL69:BO69"/>
    <mergeCell ref="BP69:BS69"/>
    <mergeCell ref="BT69:BV69"/>
    <mergeCell ref="D69:E69"/>
    <mergeCell ref="F69:G69"/>
    <mergeCell ref="AI69:AR69"/>
    <mergeCell ref="AS69:AU69"/>
    <mergeCell ref="AV69:AY69"/>
    <mergeCell ref="D71:E71"/>
    <mergeCell ref="F71:G71"/>
    <mergeCell ref="AI71:AR71"/>
    <mergeCell ref="AS71:AU71"/>
    <mergeCell ref="AV71:AY71"/>
    <mergeCell ref="D70:E70"/>
    <mergeCell ref="F70:G70"/>
    <mergeCell ref="AI70:AR70"/>
    <mergeCell ref="AS70:AU70"/>
    <mergeCell ref="AV70:AY70"/>
    <mergeCell ref="AZ71:BC71"/>
    <mergeCell ref="BD71:BG71"/>
    <mergeCell ref="BH71:BK71"/>
    <mergeCell ref="BL71:BO71"/>
    <mergeCell ref="BP71:BS71"/>
    <mergeCell ref="BT71:BV71"/>
    <mergeCell ref="BD70:BG70"/>
    <mergeCell ref="BH70:BK70"/>
    <mergeCell ref="BL70:BO70"/>
    <mergeCell ref="BP70:BS70"/>
    <mergeCell ref="BT70:BV70"/>
    <mergeCell ref="AZ70:BC70"/>
    <mergeCell ref="D73:E73"/>
    <mergeCell ref="F73:G73"/>
    <mergeCell ref="AI73:AR73"/>
    <mergeCell ref="AS73:AU73"/>
    <mergeCell ref="AV73:AY73"/>
    <mergeCell ref="D72:E72"/>
    <mergeCell ref="F72:G72"/>
    <mergeCell ref="AI72:AR72"/>
    <mergeCell ref="AS72:AU72"/>
    <mergeCell ref="AV72:AY72"/>
    <mergeCell ref="AZ73:BC73"/>
    <mergeCell ref="BD73:BG73"/>
    <mergeCell ref="BH73:BK73"/>
    <mergeCell ref="BL73:BO73"/>
    <mergeCell ref="BP73:BS73"/>
    <mergeCell ref="BT73:BV73"/>
    <mergeCell ref="BD72:BG72"/>
    <mergeCell ref="BH72:BK72"/>
    <mergeCell ref="BL72:BO72"/>
    <mergeCell ref="BP72:BS72"/>
    <mergeCell ref="BT72:BV72"/>
    <mergeCell ref="AZ72:BC72"/>
    <mergeCell ref="D75:E75"/>
    <mergeCell ref="F75:G75"/>
    <mergeCell ref="AI75:AR75"/>
    <mergeCell ref="AS75:AU75"/>
    <mergeCell ref="AV75:AY75"/>
    <mergeCell ref="D74:E74"/>
    <mergeCell ref="F74:G74"/>
    <mergeCell ref="AI74:AR74"/>
    <mergeCell ref="AS74:AU74"/>
    <mergeCell ref="AV74:AY74"/>
    <mergeCell ref="AZ75:BC75"/>
    <mergeCell ref="BD75:BG75"/>
    <mergeCell ref="BH75:BK75"/>
    <mergeCell ref="BL75:BO75"/>
    <mergeCell ref="BP75:BS75"/>
    <mergeCell ref="BT75:BV75"/>
    <mergeCell ref="BD74:BG74"/>
    <mergeCell ref="BH74:BK74"/>
    <mergeCell ref="BL74:BO74"/>
    <mergeCell ref="BP74:BS74"/>
    <mergeCell ref="BT74:BV74"/>
    <mergeCell ref="AZ74:BC74"/>
    <mergeCell ref="BT76:BV76"/>
    <mergeCell ref="AZ76:BC76"/>
    <mergeCell ref="D76:E76"/>
    <mergeCell ref="F76:G76"/>
    <mergeCell ref="AI76:AR76"/>
    <mergeCell ref="AS76:AU76"/>
    <mergeCell ref="AV76:AY76"/>
    <mergeCell ref="BD76:BG76"/>
    <mergeCell ref="BH76:BK76"/>
    <mergeCell ref="BL76:BO76"/>
    <mergeCell ref="BP76:BS76"/>
    <mergeCell ref="BP62:BS62"/>
    <mergeCell ref="BT62:BV62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L63:BO63"/>
    <mergeCell ref="BP63:BS63"/>
    <mergeCell ref="BT63:BV63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L62:BO62"/>
    <mergeCell ref="BP66:BS66"/>
    <mergeCell ref="BT66:BV66"/>
    <mergeCell ref="BP64:BS64"/>
    <mergeCell ref="BT64:BV64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BP65:BS65"/>
    <mergeCell ref="BT65:BV65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L64:BO64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L66:BO66"/>
    <mergeCell ref="D67:E67"/>
    <mergeCell ref="F67:G67"/>
    <mergeCell ref="AI67:AR67"/>
    <mergeCell ref="AS67:AU67"/>
    <mergeCell ref="AV67:AY67"/>
    <mergeCell ref="AZ67:BC67"/>
    <mergeCell ref="BD67:BG67"/>
    <mergeCell ref="BH67:BK67"/>
    <mergeCell ref="BL67:BO67"/>
    <mergeCell ref="BP67:BS67"/>
    <mergeCell ref="BT67:BV67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L60:BO60"/>
    <mergeCell ref="BP60:BS60"/>
    <mergeCell ref="BT60:BV60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L59:BO59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L61:BO61"/>
    <mergeCell ref="BP61:BS61"/>
    <mergeCell ref="BT61:BV61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2:BS52"/>
    <mergeCell ref="BT52:BV52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3:BS53"/>
    <mergeCell ref="BT53:BV53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4:BS54"/>
    <mergeCell ref="BT54:BV54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2:BS42"/>
    <mergeCell ref="BT42:BV42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2:BS32"/>
    <mergeCell ref="BT32:BV32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L31:BO31"/>
    <mergeCell ref="BP33:BS33"/>
    <mergeCell ref="BT33:BV33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135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53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SMS_HISTORY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1059</v>
      </c>
      <c r="D12" s="172"/>
      <c r="E12" s="172"/>
      <c r="F12" s="172"/>
      <c r="G12" s="172"/>
      <c r="H12" s="173"/>
      <c r="I12" s="1060" t="str">
        <f ca="1">C8</f>
        <v>SMS_HISTORY</v>
      </c>
      <c r="J12" s="1171"/>
      <c r="K12" s="1171"/>
      <c r="L12" s="1171"/>
      <c r="M12" s="1171"/>
      <c r="N12" s="1171"/>
      <c r="O12" s="1171"/>
      <c r="P12" s="1172"/>
      <c r="Q12" s="789" t="s">
        <v>1058</v>
      </c>
      <c r="R12" s="790"/>
      <c r="S12" s="790"/>
      <c r="T12" s="790"/>
      <c r="U12" s="791"/>
      <c r="V12" s="131" t="s">
        <v>1057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1056</v>
      </c>
      <c r="D13" s="790"/>
      <c r="E13" s="790"/>
      <c r="F13" s="790"/>
      <c r="G13" s="790"/>
      <c r="H13" s="791"/>
      <c r="I13" s="1060" t="s">
        <v>1055</v>
      </c>
      <c r="J13" s="1061"/>
      <c r="K13" s="1061"/>
      <c r="L13" s="1061"/>
      <c r="M13" s="1061"/>
      <c r="N13" s="1061"/>
      <c r="O13" s="1061"/>
      <c r="P13" s="1062"/>
      <c r="Q13" s="789" t="s">
        <v>1054</v>
      </c>
      <c r="R13" s="790"/>
      <c r="S13" s="790"/>
      <c r="T13" s="790"/>
      <c r="U13" s="791"/>
      <c r="V13" s="176" t="s">
        <v>1053</v>
      </c>
      <c r="W13" s="132" t="s">
        <v>1052</v>
      </c>
      <c r="X13" s="132"/>
      <c r="Y13" s="176" t="s">
        <v>1051</v>
      </c>
      <c r="Z13" s="132" t="s">
        <v>1050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1049</v>
      </c>
      <c r="D14" s="790"/>
      <c r="E14" s="790"/>
      <c r="F14" s="790"/>
      <c r="G14" s="790"/>
      <c r="H14" s="791"/>
      <c r="I14" s="792">
        <f>SUM(BP21:BS79)</f>
        <v>236</v>
      </c>
      <c r="J14" s="793"/>
      <c r="K14" s="793"/>
      <c r="L14" s="793"/>
      <c r="M14" s="793"/>
      <c r="N14" s="793"/>
      <c r="O14" s="793"/>
      <c r="P14" s="794"/>
      <c r="Q14" s="256"/>
      <c r="R14" s="256"/>
      <c r="S14" s="256"/>
      <c r="T14" s="256"/>
      <c r="U14" s="256"/>
      <c r="V14" s="256"/>
      <c r="W14" s="256"/>
      <c r="X14" s="256"/>
      <c r="Y14" s="256"/>
      <c r="Z14" s="256"/>
      <c r="AA14" s="256"/>
      <c r="AB14" s="256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1048</v>
      </c>
      <c r="D18" s="799" t="s">
        <v>1041</v>
      </c>
      <c r="E18" s="800"/>
      <c r="F18" s="799" t="s">
        <v>1040</v>
      </c>
      <c r="G18" s="803"/>
      <c r="H18" s="785" t="s">
        <v>1047</v>
      </c>
      <c r="I18" s="785"/>
      <c r="J18" s="785"/>
      <c r="K18" s="785"/>
      <c r="L18" s="785" t="s">
        <v>1046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1045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1012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1044</v>
      </c>
      <c r="AT18" s="785"/>
      <c r="AU18" s="785"/>
      <c r="AV18" s="809" t="s">
        <v>1043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1042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1180"/>
      <c r="E19" s="1181"/>
      <c r="F19" s="1180"/>
      <c r="G19" s="1182"/>
      <c r="H19" s="1185" t="s">
        <v>1041</v>
      </c>
      <c r="I19" s="1186"/>
      <c r="J19" s="1185" t="s">
        <v>1040</v>
      </c>
      <c r="K19" s="1186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1183"/>
      <c r="AJ19" s="1184"/>
      <c r="AK19" s="1184"/>
      <c r="AL19" s="1184"/>
      <c r="AM19" s="1184"/>
      <c r="AN19" s="1184"/>
      <c r="AO19" s="1184"/>
      <c r="AP19" s="1184"/>
      <c r="AQ19" s="1184"/>
      <c r="AR19" s="1182"/>
      <c r="AS19" s="785"/>
      <c r="AT19" s="785"/>
      <c r="AU19" s="785"/>
      <c r="AV19" s="1178" t="s">
        <v>1039</v>
      </c>
      <c r="AW19" s="1178"/>
      <c r="AX19" s="1178"/>
      <c r="AY19" s="1178"/>
      <c r="AZ19" s="1178" t="s">
        <v>270</v>
      </c>
      <c r="BA19" s="1178"/>
      <c r="BB19" s="1178"/>
      <c r="BC19" s="1178"/>
      <c r="BD19" s="1178" t="s">
        <v>271</v>
      </c>
      <c r="BE19" s="1178"/>
      <c r="BF19" s="1178"/>
      <c r="BG19" s="1178"/>
      <c r="BH19" s="1178" t="s">
        <v>1038</v>
      </c>
      <c r="BI19" s="1178"/>
      <c r="BJ19" s="1178"/>
      <c r="BK19" s="1178"/>
      <c r="BL19" s="1178" t="s">
        <v>1037</v>
      </c>
      <c r="BM19" s="1178"/>
      <c r="BN19" s="1178"/>
      <c r="BO19" s="1178"/>
      <c r="BP19" s="1178" t="s">
        <v>1036</v>
      </c>
      <c r="BQ19" s="1178"/>
      <c r="BR19" s="1178"/>
      <c r="BS19" s="1178"/>
      <c r="BT19" s="785"/>
      <c r="BU19" s="785"/>
      <c r="BV19" s="785"/>
      <c r="BW19" s="255"/>
      <c r="BX19" s="252"/>
    </row>
    <row r="20" spans="2:76" s="234" customFormat="1" ht="12.25" customHeight="1">
      <c r="B20" s="253"/>
      <c r="C20" s="785"/>
      <c r="D20" s="801"/>
      <c r="E20" s="802"/>
      <c r="F20" s="804"/>
      <c r="G20" s="805"/>
      <c r="H20" s="1187"/>
      <c r="I20" s="1188"/>
      <c r="J20" s="1187"/>
      <c r="K20" s="1188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  <c r="AF20" s="785"/>
      <c r="AG20" s="785"/>
      <c r="AH20" s="785"/>
      <c r="AI20" s="804"/>
      <c r="AJ20" s="808"/>
      <c r="AK20" s="808"/>
      <c r="AL20" s="808"/>
      <c r="AM20" s="808"/>
      <c r="AN20" s="808"/>
      <c r="AO20" s="808"/>
      <c r="AP20" s="808"/>
      <c r="AQ20" s="808"/>
      <c r="AR20" s="805"/>
      <c r="AS20" s="785"/>
      <c r="AT20" s="785"/>
      <c r="AU20" s="785"/>
      <c r="AV20" s="1179"/>
      <c r="AW20" s="1179"/>
      <c r="AX20" s="1179"/>
      <c r="AY20" s="1179"/>
      <c r="AZ20" s="1179"/>
      <c r="BA20" s="1179"/>
      <c r="BB20" s="1179"/>
      <c r="BC20" s="1179"/>
      <c r="BD20" s="1179"/>
      <c r="BE20" s="1179"/>
      <c r="BF20" s="1179"/>
      <c r="BG20" s="1179"/>
      <c r="BH20" s="1179"/>
      <c r="BI20" s="1179"/>
      <c r="BJ20" s="1179"/>
      <c r="BK20" s="1179"/>
      <c r="BL20" s="1179"/>
      <c r="BM20" s="1179"/>
      <c r="BN20" s="1179"/>
      <c r="BO20" s="1179"/>
      <c r="BP20" s="1179"/>
      <c r="BQ20" s="1179"/>
      <c r="BR20" s="1179"/>
      <c r="BS20" s="1179"/>
      <c r="BT20" s="785"/>
      <c r="BU20" s="785"/>
      <c r="BV20" s="785"/>
      <c r="BW20" s="255"/>
      <c r="BX20" s="258"/>
    </row>
    <row r="21" spans="2:76" s="234" customFormat="1" ht="12" customHeight="1">
      <c r="B21" s="253"/>
      <c r="C21" s="261">
        <v>1</v>
      </c>
      <c r="D21" s="747"/>
      <c r="E21" s="748"/>
      <c r="F21" s="747"/>
      <c r="G21" s="748"/>
      <c r="H21" s="747"/>
      <c r="I21" s="748"/>
      <c r="J21" s="747"/>
      <c r="K21" s="748"/>
      <c r="L21" s="263" t="s">
        <v>1035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75" t="s">
        <v>1035</v>
      </c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5" t="s">
        <v>1035</v>
      </c>
      <c r="AJ21" s="276"/>
      <c r="AK21" s="276"/>
      <c r="AL21" s="276"/>
      <c r="AM21" s="276"/>
      <c r="AN21" s="276"/>
      <c r="AO21" s="276"/>
      <c r="AP21" s="276"/>
      <c r="AQ21" s="276"/>
      <c r="AR21" s="277"/>
      <c r="AS21" s="752" t="s">
        <v>1010</v>
      </c>
      <c r="AT21" s="752"/>
      <c r="AU21" s="752"/>
      <c r="AV21" s="741">
        <f t="shared" ref="AV21:AV33" si="0">LEN(L21)+LEN(M21)+LEN(N21)+LEN(O21)+LEN(P21)+LEN(Q21)</f>
        <v>3</v>
      </c>
      <c r="AW21" s="742"/>
      <c r="AX21" s="742"/>
      <c r="AY21" s="743"/>
      <c r="AZ21" s="753">
        <v>16</v>
      </c>
      <c r="BA21" s="754"/>
      <c r="BB21" s="754"/>
      <c r="BC21" s="755"/>
      <c r="BD21" s="741">
        <f t="shared" ref="BD21:BD33" si="1">IF(AS21="String", AZ21, IF(AS21="Number",ROUNDUP(AZ21/2,0),0))</f>
        <v>16</v>
      </c>
      <c r="BE21" s="742"/>
      <c r="BF21" s="742"/>
      <c r="BG21" s="743"/>
      <c r="BH21" s="753">
        <f t="shared" ref="BH21:BH33" si="2"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 t="shared" ref="BP21:BP33" si="3">AV21+BD21+BH21</f>
        <v>19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12" customHeight="1">
      <c r="B22" s="253"/>
      <c r="C22" s="259">
        <v>2</v>
      </c>
      <c r="D22" s="783">
        <v>1</v>
      </c>
      <c r="E22" s="784"/>
      <c r="F22" s="783"/>
      <c r="G22" s="784"/>
      <c r="H22" s="783"/>
      <c r="I22" s="784"/>
      <c r="J22" s="783"/>
      <c r="K22" s="784"/>
      <c r="L22" s="263" t="s">
        <v>1034</v>
      </c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74" t="s">
        <v>1034</v>
      </c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7"/>
      <c r="AI22" s="274" t="s">
        <v>1034</v>
      </c>
      <c r="AJ22" s="276"/>
      <c r="AK22" s="276"/>
      <c r="AL22" s="276"/>
      <c r="AM22" s="276"/>
      <c r="AN22" s="276"/>
      <c r="AO22" s="276"/>
      <c r="AP22" s="276"/>
      <c r="AQ22" s="276"/>
      <c r="AR22" s="277"/>
      <c r="AS22" s="752" t="s">
        <v>1010</v>
      </c>
      <c r="AT22" s="752"/>
      <c r="AU22" s="752"/>
      <c r="AV22" s="741">
        <f t="shared" si="0"/>
        <v>4</v>
      </c>
      <c r="AW22" s="742"/>
      <c r="AX22" s="742"/>
      <c r="AY22" s="743"/>
      <c r="AZ22" s="753">
        <v>20</v>
      </c>
      <c r="BA22" s="754"/>
      <c r="BB22" s="754"/>
      <c r="BC22" s="755"/>
      <c r="BD22" s="741">
        <f t="shared" si="1"/>
        <v>20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24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60" customHeight="1">
      <c r="B23" s="253"/>
      <c r="C23" s="259">
        <v>3</v>
      </c>
      <c r="D23" s="747"/>
      <c r="E23" s="748"/>
      <c r="F23" s="747"/>
      <c r="G23" s="748"/>
      <c r="H23" s="783">
        <v>1</v>
      </c>
      <c r="I23" s="784"/>
      <c r="J23" s="783"/>
      <c r="K23" s="784"/>
      <c r="L23" s="20" t="s">
        <v>1033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1032</v>
      </c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7"/>
      <c r="AI23" s="1189" t="s">
        <v>1308</v>
      </c>
      <c r="AJ23" s="1190"/>
      <c r="AK23" s="1190"/>
      <c r="AL23" s="1190"/>
      <c r="AM23" s="1190"/>
      <c r="AN23" s="1190"/>
      <c r="AO23" s="1190"/>
      <c r="AP23" s="1190"/>
      <c r="AQ23" s="1190"/>
      <c r="AR23" s="1191"/>
      <c r="AS23" s="763" t="s">
        <v>1006</v>
      </c>
      <c r="AT23" s="763"/>
      <c r="AU23" s="763"/>
      <c r="AV23" s="741">
        <f t="shared" si="0"/>
        <v>11</v>
      </c>
      <c r="AW23" s="742"/>
      <c r="AX23" s="742"/>
      <c r="AY23" s="743"/>
      <c r="AZ23" s="753">
        <v>1</v>
      </c>
      <c r="BA23" s="754"/>
      <c r="BB23" s="754"/>
      <c r="BC23" s="755"/>
      <c r="BD23" s="741">
        <f t="shared" si="1"/>
        <v>1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13</v>
      </c>
      <c r="BQ23" s="742"/>
      <c r="BR23" s="742"/>
      <c r="BS23" s="743"/>
      <c r="BT23" s="977"/>
      <c r="BU23" s="978"/>
      <c r="BV23" s="979"/>
      <c r="BW23" s="255"/>
      <c r="BX23" s="252"/>
    </row>
    <row r="24" spans="2:76" s="234" customFormat="1" ht="12" customHeight="1">
      <c r="B24" s="253"/>
      <c r="C24" s="261">
        <v>4</v>
      </c>
      <c r="D24" s="747"/>
      <c r="E24" s="748"/>
      <c r="F24" s="747"/>
      <c r="G24" s="748"/>
      <c r="H24" s="783"/>
      <c r="I24" s="784"/>
      <c r="J24" s="783"/>
      <c r="K24" s="784"/>
      <c r="L24" s="26" t="s">
        <v>1031</v>
      </c>
      <c r="M24" s="26"/>
      <c r="N24" s="26"/>
      <c r="O24" s="26"/>
      <c r="P24" s="26"/>
      <c r="Q24" s="26"/>
      <c r="R24" s="26"/>
      <c r="S24" s="26"/>
      <c r="T24" s="26"/>
      <c r="U24" s="26"/>
      <c r="V24" s="27"/>
      <c r="W24" s="28" t="s">
        <v>1030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7"/>
      <c r="AI24" s="815" t="s">
        <v>1029</v>
      </c>
      <c r="AJ24" s="816"/>
      <c r="AK24" s="816"/>
      <c r="AL24" s="816"/>
      <c r="AM24" s="816"/>
      <c r="AN24" s="816"/>
      <c r="AO24" s="816"/>
      <c r="AP24" s="816"/>
      <c r="AQ24" s="816"/>
      <c r="AR24" s="817"/>
      <c r="AS24" s="972" t="s">
        <v>1006</v>
      </c>
      <c r="AT24" s="972"/>
      <c r="AU24" s="972"/>
      <c r="AV24" s="741">
        <f t="shared" si="0"/>
        <v>11</v>
      </c>
      <c r="AW24" s="742"/>
      <c r="AX24" s="742"/>
      <c r="AY24" s="743"/>
      <c r="AZ24" s="753">
        <v>1</v>
      </c>
      <c r="BA24" s="754"/>
      <c r="BB24" s="754"/>
      <c r="BC24" s="755"/>
      <c r="BD24" s="741">
        <f t="shared" si="1"/>
        <v>1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288"/>
      <c r="BM24" s="153"/>
      <c r="BN24" s="153"/>
      <c r="BO24" s="154"/>
      <c r="BP24" s="741">
        <f t="shared" si="3"/>
        <v>13</v>
      </c>
      <c r="BQ24" s="742"/>
      <c r="BR24" s="742"/>
      <c r="BS24" s="743"/>
      <c r="BT24" s="977"/>
      <c r="BU24" s="978"/>
      <c r="BV24" s="979"/>
      <c r="BW24" s="255"/>
      <c r="BX24" s="252"/>
    </row>
    <row r="25" spans="2:76" s="234" customFormat="1" ht="12.25" customHeight="1">
      <c r="B25" s="253"/>
      <c r="C25" s="259">
        <v>5</v>
      </c>
      <c r="D25" s="747"/>
      <c r="E25" s="748"/>
      <c r="F25" s="747"/>
      <c r="G25" s="748"/>
      <c r="H25" s="783"/>
      <c r="I25" s="784"/>
      <c r="J25" s="783">
        <v>1</v>
      </c>
      <c r="K25" s="784"/>
      <c r="L25" s="20" t="s">
        <v>1028</v>
      </c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 t="s">
        <v>1027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22" t="s">
        <v>1026</v>
      </c>
      <c r="AJ25" s="20"/>
      <c r="AK25" s="20"/>
      <c r="AL25" s="20"/>
      <c r="AM25" s="20"/>
      <c r="AN25" s="20"/>
      <c r="AO25" s="20"/>
      <c r="AP25" s="20"/>
      <c r="AQ25" s="20"/>
      <c r="AR25" s="21"/>
      <c r="AS25" s="763" t="s">
        <v>1006</v>
      </c>
      <c r="AT25" s="763"/>
      <c r="AU25" s="763"/>
      <c r="AV25" s="741">
        <f t="shared" si="0"/>
        <v>13</v>
      </c>
      <c r="AW25" s="742"/>
      <c r="AX25" s="742"/>
      <c r="AY25" s="743"/>
      <c r="AZ25" s="756">
        <v>10</v>
      </c>
      <c r="BA25" s="757"/>
      <c r="BB25" s="757"/>
      <c r="BC25" s="758"/>
      <c r="BD25" s="741">
        <f t="shared" si="1"/>
        <v>5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141"/>
      <c r="BM25" s="142"/>
      <c r="BN25" s="142"/>
      <c r="BO25" s="143"/>
      <c r="BP25" s="741">
        <f t="shared" si="3"/>
        <v>19</v>
      </c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12.25" customHeight="1">
      <c r="B26" s="253"/>
      <c r="C26" s="261">
        <v>6</v>
      </c>
      <c r="D26" s="747"/>
      <c r="E26" s="748"/>
      <c r="F26" s="747"/>
      <c r="G26" s="748"/>
      <c r="H26" s="783"/>
      <c r="I26" s="784"/>
      <c r="J26" s="783"/>
      <c r="K26" s="784"/>
      <c r="L26" s="20" t="s">
        <v>1025</v>
      </c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 t="s">
        <v>1024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2" t="s">
        <v>1023</v>
      </c>
      <c r="AJ26" s="20"/>
      <c r="AK26" s="20"/>
      <c r="AL26" s="20"/>
      <c r="AM26" s="20"/>
      <c r="AN26" s="20"/>
      <c r="AO26" s="20"/>
      <c r="AP26" s="20"/>
      <c r="AQ26" s="20"/>
      <c r="AR26" s="21"/>
      <c r="AS26" s="763" t="s">
        <v>1006</v>
      </c>
      <c r="AT26" s="763"/>
      <c r="AU26" s="763"/>
      <c r="AV26" s="741">
        <f t="shared" si="0"/>
        <v>32</v>
      </c>
      <c r="AW26" s="742"/>
      <c r="AX26" s="742"/>
      <c r="AY26" s="743"/>
      <c r="AZ26" s="756">
        <v>10</v>
      </c>
      <c r="BA26" s="757"/>
      <c r="BB26" s="757"/>
      <c r="BC26" s="758"/>
      <c r="BD26" s="741">
        <f t="shared" si="1"/>
        <v>5</v>
      </c>
      <c r="BE26" s="742"/>
      <c r="BF26" s="742"/>
      <c r="BG26" s="743"/>
      <c r="BH26" s="753">
        <f t="shared" si="2"/>
        <v>1</v>
      </c>
      <c r="BI26" s="754"/>
      <c r="BJ26" s="754"/>
      <c r="BK26" s="755"/>
      <c r="BL26" s="141"/>
      <c r="BM26" s="142"/>
      <c r="BN26" s="142"/>
      <c r="BO26" s="143"/>
      <c r="BP26" s="741">
        <f t="shared" si="3"/>
        <v>38</v>
      </c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12.25" customHeight="1">
      <c r="B27" s="253"/>
      <c r="C27" s="259">
        <v>7</v>
      </c>
      <c r="D27" s="747"/>
      <c r="E27" s="748"/>
      <c r="F27" s="747"/>
      <c r="G27" s="748"/>
      <c r="H27" s="783"/>
      <c r="I27" s="784"/>
      <c r="J27" s="783"/>
      <c r="K27" s="784"/>
      <c r="L27" s="20" t="s">
        <v>1022</v>
      </c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 t="s">
        <v>1021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 t="s">
        <v>1020</v>
      </c>
      <c r="AJ27" s="20"/>
      <c r="AK27" s="20"/>
      <c r="AL27" s="20"/>
      <c r="AM27" s="20"/>
      <c r="AN27" s="20"/>
      <c r="AO27" s="20"/>
      <c r="AP27" s="20"/>
      <c r="AQ27" s="20"/>
      <c r="AR27" s="21"/>
      <c r="AS27" s="971" t="s">
        <v>1010</v>
      </c>
      <c r="AT27" s="971"/>
      <c r="AU27" s="971"/>
      <c r="AV27" s="741">
        <f t="shared" si="0"/>
        <v>3</v>
      </c>
      <c r="AW27" s="742"/>
      <c r="AX27" s="742"/>
      <c r="AY27" s="743"/>
      <c r="AZ27" s="756">
        <v>10</v>
      </c>
      <c r="BA27" s="757"/>
      <c r="BB27" s="757"/>
      <c r="BC27" s="758"/>
      <c r="BD27" s="741">
        <f t="shared" si="1"/>
        <v>10</v>
      </c>
      <c r="BE27" s="742"/>
      <c r="BF27" s="742"/>
      <c r="BG27" s="743"/>
      <c r="BH27" s="753">
        <f t="shared" si="2"/>
        <v>0</v>
      </c>
      <c r="BI27" s="754"/>
      <c r="BJ27" s="754"/>
      <c r="BK27" s="755"/>
      <c r="BL27" s="141"/>
      <c r="BM27" s="142"/>
      <c r="BN27" s="142"/>
      <c r="BO27" s="143"/>
      <c r="BP27" s="741">
        <f t="shared" si="3"/>
        <v>13</v>
      </c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12.25" customHeight="1">
      <c r="B28" s="253"/>
      <c r="C28" s="261">
        <v>8</v>
      </c>
      <c r="D28" s="747"/>
      <c r="E28" s="748"/>
      <c r="F28" s="747"/>
      <c r="G28" s="748"/>
      <c r="H28" s="783"/>
      <c r="I28" s="784"/>
      <c r="J28" s="783"/>
      <c r="K28" s="784"/>
      <c r="L28" s="20" t="s">
        <v>1019</v>
      </c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 t="s">
        <v>1018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 t="s">
        <v>1017</v>
      </c>
      <c r="AJ28" s="20"/>
      <c r="AK28" s="20"/>
      <c r="AL28" s="20"/>
      <c r="AM28" s="20"/>
      <c r="AN28" s="20"/>
      <c r="AO28" s="20"/>
      <c r="AP28" s="20"/>
      <c r="AQ28" s="20"/>
      <c r="AR28" s="21"/>
      <c r="AS28" s="971" t="s">
        <v>1010</v>
      </c>
      <c r="AT28" s="971"/>
      <c r="AU28" s="971"/>
      <c r="AV28" s="741">
        <f t="shared" si="0"/>
        <v>5</v>
      </c>
      <c r="AW28" s="742"/>
      <c r="AX28" s="742"/>
      <c r="AY28" s="743"/>
      <c r="AZ28" s="756">
        <v>10</v>
      </c>
      <c r="BA28" s="757"/>
      <c r="BB28" s="757"/>
      <c r="BC28" s="758"/>
      <c r="BD28" s="741">
        <f t="shared" si="1"/>
        <v>10</v>
      </c>
      <c r="BE28" s="742"/>
      <c r="BF28" s="742"/>
      <c r="BG28" s="743"/>
      <c r="BH28" s="753">
        <f t="shared" si="2"/>
        <v>0</v>
      </c>
      <c r="BI28" s="754"/>
      <c r="BJ28" s="754"/>
      <c r="BK28" s="755"/>
      <c r="BL28" s="141"/>
      <c r="BM28" s="142"/>
      <c r="BN28" s="142"/>
      <c r="BO28" s="143"/>
      <c r="BP28" s="741">
        <f t="shared" si="3"/>
        <v>15</v>
      </c>
      <c r="BQ28" s="742"/>
      <c r="BR28" s="742"/>
      <c r="BS28" s="743"/>
      <c r="BT28" s="974"/>
      <c r="BU28" s="975"/>
      <c r="BV28" s="976"/>
      <c r="BW28" s="255"/>
      <c r="BX28" s="252"/>
    </row>
    <row r="29" spans="2:76" s="234" customFormat="1" ht="12.25" customHeight="1">
      <c r="B29" s="253"/>
      <c r="C29" s="259">
        <v>9</v>
      </c>
      <c r="D29" s="747"/>
      <c r="E29" s="748"/>
      <c r="F29" s="747"/>
      <c r="G29" s="748"/>
      <c r="H29" s="783"/>
      <c r="I29" s="784"/>
      <c r="J29" s="783"/>
      <c r="K29" s="784"/>
      <c r="L29" s="20" t="s">
        <v>1016</v>
      </c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 t="s">
        <v>1015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 t="s">
        <v>1014</v>
      </c>
      <c r="AJ29" s="20"/>
      <c r="AK29" s="20"/>
      <c r="AL29" s="20"/>
      <c r="AM29" s="20"/>
      <c r="AN29" s="20"/>
      <c r="AO29" s="20"/>
      <c r="AP29" s="20"/>
      <c r="AQ29" s="20"/>
      <c r="AR29" s="21"/>
      <c r="AS29" s="971" t="s">
        <v>1010</v>
      </c>
      <c r="AT29" s="971"/>
      <c r="AU29" s="971"/>
      <c r="AV29" s="741">
        <f t="shared" si="0"/>
        <v>6</v>
      </c>
      <c r="AW29" s="742"/>
      <c r="AX29" s="742"/>
      <c r="AY29" s="743"/>
      <c r="AZ29" s="741">
        <v>10</v>
      </c>
      <c r="BA29" s="742"/>
      <c r="BB29" s="742"/>
      <c r="BC29" s="743"/>
      <c r="BD29" s="741">
        <f t="shared" si="1"/>
        <v>10</v>
      </c>
      <c r="BE29" s="742"/>
      <c r="BF29" s="742"/>
      <c r="BG29" s="743"/>
      <c r="BH29" s="753">
        <f t="shared" si="2"/>
        <v>0</v>
      </c>
      <c r="BI29" s="754"/>
      <c r="BJ29" s="754"/>
      <c r="BK29" s="755"/>
      <c r="BL29" s="138"/>
      <c r="BM29" s="139"/>
      <c r="BN29" s="139"/>
      <c r="BO29" s="140"/>
      <c r="BP29" s="741">
        <f t="shared" si="3"/>
        <v>16</v>
      </c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12.25" customHeight="1">
      <c r="B30" s="253"/>
      <c r="C30" s="261">
        <v>10</v>
      </c>
      <c r="D30" s="747"/>
      <c r="E30" s="748"/>
      <c r="F30" s="747"/>
      <c r="G30" s="748"/>
      <c r="H30" s="783"/>
      <c r="I30" s="784"/>
      <c r="J30" s="783"/>
      <c r="K30" s="784"/>
      <c r="L30" s="20" t="s">
        <v>1013</v>
      </c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 t="s">
        <v>1012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 t="s">
        <v>1011</v>
      </c>
      <c r="AJ30" s="20"/>
      <c r="AK30" s="20"/>
      <c r="AL30" s="20"/>
      <c r="AM30" s="20"/>
      <c r="AN30" s="20"/>
      <c r="AO30" s="20"/>
      <c r="AP30" s="20"/>
      <c r="AQ30" s="20"/>
      <c r="AR30" s="21"/>
      <c r="AS30" s="971" t="s">
        <v>1010</v>
      </c>
      <c r="AT30" s="971"/>
      <c r="AU30" s="971"/>
      <c r="AV30" s="741">
        <f t="shared" si="0"/>
        <v>6</v>
      </c>
      <c r="AW30" s="742"/>
      <c r="AX30" s="742"/>
      <c r="AY30" s="743"/>
      <c r="AZ30" s="741">
        <v>10</v>
      </c>
      <c r="BA30" s="742"/>
      <c r="BB30" s="742"/>
      <c r="BC30" s="743"/>
      <c r="BD30" s="741">
        <f t="shared" si="1"/>
        <v>10</v>
      </c>
      <c r="BE30" s="742"/>
      <c r="BF30" s="742"/>
      <c r="BG30" s="743"/>
      <c r="BH30" s="753">
        <f t="shared" si="2"/>
        <v>0</v>
      </c>
      <c r="BI30" s="754"/>
      <c r="BJ30" s="754"/>
      <c r="BK30" s="755"/>
      <c r="BL30" s="138"/>
      <c r="BM30" s="139"/>
      <c r="BN30" s="139"/>
      <c r="BO30" s="140"/>
      <c r="BP30" s="741">
        <f t="shared" si="3"/>
        <v>16</v>
      </c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 ht="12.25" customHeight="1">
      <c r="B31" s="253"/>
      <c r="C31" s="259">
        <v>11</v>
      </c>
      <c r="D31" s="747"/>
      <c r="E31" s="748"/>
      <c r="F31" s="747"/>
      <c r="G31" s="748"/>
      <c r="H31" s="783"/>
      <c r="I31" s="784"/>
      <c r="J31" s="783"/>
      <c r="K31" s="784"/>
      <c r="L31" s="20" t="s">
        <v>1009</v>
      </c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 t="s">
        <v>1008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22" t="s">
        <v>1007</v>
      </c>
      <c r="AJ31" s="20"/>
      <c r="AK31" s="20"/>
      <c r="AL31" s="20"/>
      <c r="AM31" s="20"/>
      <c r="AN31" s="20"/>
      <c r="AO31" s="20"/>
      <c r="AP31" s="20"/>
      <c r="AQ31" s="20"/>
      <c r="AR31" s="21"/>
      <c r="AS31" s="971" t="s">
        <v>1006</v>
      </c>
      <c r="AT31" s="971"/>
      <c r="AU31" s="971"/>
      <c r="AV31" s="741">
        <f t="shared" si="0"/>
        <v>12</v>
      </c>
      <c r="AW31" s="742"/>
      <c r="AX31" s="742"/>
      <c r="AY31" s="743"/>
      <c r="AZ31" s="756">
        <v>10</v>
      </c>
      <c r="BA31" s="757"/>
      <c r="BB31" s="757"/>
      <c r="BC31" s="758"/>
      <c r="BD31" s="741">
        <f t="shared" si="1"/>
        <v>5</v>
      </c>
      <c r="BE31" s="742"/>
      <c r="BF31" s="742"/>
      <c r="BG31" s="743"/>
      <c r="BH31" s="753">
        <f t="shared" si="2"/>
        <v>1</v>
      </c>
      <c r="BI31" s="754"/>
      <c r="BJ31" s="754"/>
      <c r="BK31" s="755"/>
      <c r="BL31" s="141"/>
      <c r="BM31" s="142"/>
      <c r="BN31" s="142"/>
      <c r="BO31" s="143"/>
      <c r="BP31" s="741">
        <f t="shared" si="3"/>
        <v>18</v>
      </c>
      <c r="BQ31" s="742"/>
      <c r="BR31" s="742"/>
      <c r="BS31" s="743"/>
      <c r="BT31" s="974"/>
      <c r="BU31" s="975"/>
      <c r="BV31" s="976"/>
      <c r="BW31" s="255"/>
      <c r="BX31" s="252"/>
    </row>
    <row r="32" spans="2:76" s="234" customFormat="1" ht="52.5" customHeight="1">
      <c r="B32" s="253"/>
      <c r="C32" s="596">
        <v>12</v>
      </c>
      <c r="D32" s="920"/>
      <c r="E32" s="921"/>
      <c r="F32" s="920"/>
      <c r="G32" s="921"/>
      <c r="H32" s="1198"/>
      <c r="I32" s="1199"/>
      <c r="J32" s="1198"/>
      <c r="K32" s="1199"/>
      <c r="L32" s="597" t="s">
        <v>1304</v>
      </c>
      <c r="M32" s="597"/>
      <c r="N32" s="597"/>
      <c r="O32" s="597"/>
      <c r="P32" s="597"/>
      <c r="Q32" s="597"/>
      <c r="R32" s="597"/>
      <c r="S32" s="597"/>
      <c r="T32" s="597"/>
      <c r="U32" s="597"/>
      <c r="V32" s="598"/>
      <c r="W32" s="599" t="s">
        <v>1305</v>
      </c>
      <c r="X32" s="597"/>
      <c r="Y32" s="597"/>
      <c r="Z32" s="597"/>
      <c r="AA32" s="597"/>
      <c r="AB32" s="597"/>
      <c r="AC32" s="597"/>
      <c r="AD32" s="597"/>
      <c r="AE32" s="597"/>
      <c r="AF32" s="597"/>
      <c r="AG32" s="597"/>
      <c r="AH32" s="598"/>
      <c r="AI32" s="1204" t="s">
        <v>1309</v>
      </c>
      <c r="AJ32" s="1205"/>
      <c r="AK32" s="1205"/>
      <c r="AL32" s="1205"/>
      <c r="AM32" s="1205"/>
      <c r="AN32" s="1205"/>
      <c r="AO32" s="1205"/>
      <c r="AP32" s="1205"/>
      <c r="AQ32" s="1205"/>
      <c r="AR32" s="1206"/>
      <c r="AS32" s="1200" t="s">
        <v>42</v>
      </c>
      <c r="AT32" s="1200"/>
      <c r="AU32" s="1200"/>
      <c r="AV32" s="1192">
        <f t="shared" si="0"/>
        <v>12</v>
      </c>
      <c r="AW32" s="1193"/>
      <c r="AX32" s="1193"/>
      <c r="AY32" s="1194"/>
      <c r="AZ32" s="1201">
        <v>1</v>
      </c>
      <c r="BA32" s="1202"/>
      <c r="BB32" s="1202"/>
      <c r="BC32" s="1203"/>
      <c r="BD32" s="1192">
        <f t="shared" si="1"/>
        <v>1</v>
      </c>
      <c r="BE32" s="1193"/>
      <c r="BF32" s="1193"/>
      <c r="BG32" s="1194"/>
      <c r="BH32" s="1201">
        <f t="shared" si="2"/>
        <v>1</v>
      </c>
      <c r="BI32" s="1202"/>
      <c r="BJ32" s="1202"/>
      <c r="BK32" s="1203"/>
      <c r="BL32" s="1201"/>
      <c r="BM32" s="1202"/>
      <c r="BN32" s="1202"/>
      <c r="BO32" s="1203"/>
      <c r="BP32" s="1192">
        <f t="shared" si="3"/>
        <v>14</v>
      </c>
      <c r="BQ32" s="1193"/>
      <c r="BR32" s="1193"/>
      <c r="BS32" s="1194"/>
      <c r="BT32" s="1195"/>
      <c r="BU32" s="1196"/>
      <c r="BV32" s="1197"/>
      <c r="BW32" s="255"/>
      <c r="BX32" s="252"/>
    </row>
    <row r="33" spans="2:76" s="234" customFormat="1" ht="171.75" customHeight="1">
      <c r="B33" s="253"/>
      <c r="C33" s="596">
        <v>13</v>
      </c>
      <c r="D33" s="920"/>
      <c r="E33" s="921"/>
      <c r="F33" s="920"/>
      <c r="G33" s="921"/>
      <c r="H33" s="1198"/>
      <c r="I33" s="1199"/>
      <c r="J33" s="1198"/>
      <c r="K33" s="1199"/>
      <c r="L33" s="597" t="s">
        <v>1306</v>
      </c>
      <c r="M33" s="597"/>
      <c r="N33" s="597"/>
      <c r="O33" s="597"/>
      <c r="P33" s="597"/>
      <c r="Q33" s="597"/>
      <c r="R33" s="597"/>
      <c r="S33" s="597"/>
      <c r="T33" s="597"/>
      <c r="U33" s="597"/>
      <c r="V33" s="598"/>
      <c r="W33" s="599" t="s">
        <v>1307</v>
      </c>
      <c r="X33" s="597"/>
      <c r="Y33" s="597"/>
      <c r="Z33" s="597"/>
      <c r="AA33" s="597"/>
      <c r="AB33" s="597"/>
      <c r="AC33" s="597"/>
      <c r="AD33" s="597"/>
      <c r="AE33" s="597"/>
      <c r="AF33" s="597"/>
      <c r="AG33" s="597"/>
      <c r="AH33" s="598"/>
      <c r="AI33" s="1207" t="s">
        <v>1333</v>
      </c>
      <c r="AJ33" s="1208"/>
      <c r="AK33" s="1208"/>
      <c r="AL33" s="1208"/>
      <c r="AM33" s="1208"/>
      <c r="AN33" s="1208"/>
      <c r="AO33" s="1208"/>
      <c r="AP33" s="1208"/>
      <c r="AQ33" s="1208"/>
      <c r="AR33" s="1209"/>
      <c r="AS33" s="1200" t="s">
        <v>42</v>
      </c>
      <c r="AT33" s="1200"/>
      <c r="AU33" s="1200"/>
      <c r="AV33" s="1192">
        <f t="shared" si="0"/>
        <v>16</v>
      </c>
      <c r="AW33" s="1193"/>
      <c r="AX33" s="1193"/>
      <c r="AY33" s="1194"/>
      <c r="AZ33" s="1201">
        <v>1</v>
      </c>
      <c r="BA33" s="1202"/>
      <c r="BB33" s="1202"/>
      <c r="BC33" s="1203"/>
      <c r="BD33" s="1192">
        <f t="shared" si="1"/>
        <v>1</v>
      </c>
      <c r="BE33" s="1193"/>
      <c r="BF33" s="1193"/>
      <c r="BG33" s="1194"/>
      <c r="BH33" s="1201">
        <f t="shared" si="2"/>
        <v>1</v>
      </c>
      <c r="BI33" s="1202"/>
      <c r="BJ33" s="1202"/>
      <c r="BK33" s="1203"/>
      <c r="BL33" s="1201"/>
      <c r="BM33" s="1202"/>
      <c r="BN33" s="1202"/>
      <c r="BO33" s="1203"/>
      <c r="BP33" s="1192">
        <f t="shared" si="3"/>
        <v>18</v>
      </c>
      <c r="BQ33" s="1193"/>
      <c r="BR33" s="1193"/>
      <c r="BS33" s="1194"/>
      <c r="BT33" s="1195"/>
      <c r="BU33" s="1196"/>
      <c r="BV33" s="1197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783"/>
      <c r="I34" s="784"/>
      <c r="J34" s="783"/>
      <c r="K34" s="784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22"/>
      <c r="AJ34" s="20"/>
      <c r="AK34" s="20"/>
      <c r="AL34" s="20"/>
      <c r="AM34" s="20"/>
      <c r="AN34" s="20"/>
      <c r="AO34" s="20"/>
      <c r="AP34" s="20"/>
      <c r="AQ34" s="20"/>
      <c r="AR34" s="21"/>
      <c r="AS34" s="973"/>
      <c r="AT34" s="973"/>
      <c r="AU34" s="973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141"/>
      <c r="BM34" s="142"/>
      <c r="BN34" s="142"/>
      <c r="BO34" s="143"/>
      <c r="BP34" s="741"/>
      <c r="BQ34" s="742"/>
      <c r="BR34" s="742"/>
      <c r="BS34" s="743"/>
      <c r="BT34" s="974"/>
      <c r="BU34" s="975"/>
      <c r="BV34" s="976"/>
      <c r="BW34" s="255"/>
      <c r="BX34" s="252"/>
    </row>
    <row r="35" spans="2:76" s="234" customFormat="1" ht="12.25" customHeight="1">
      <c r="B35" s="253"/>
      <c r="C35" s="259"/>
      <c r="D35" s="747"/>
      <c r="E35" s="748"/>
      <c r="F35" s="747"/>
      <c r="G35" s="748"/>
      <c r="H35" s="783"/>
      <c r="I35" s="784"/>
      <c r="J35" s="783"/>
      <c r="K35" s="784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22"/>
      <c r="AJ35" s="20"/>
      <c r="AK35" s="20"/>
      <c r="AL35" s="20"/>
      <c r="AM35" s="20"/>
      <c r="AN35" s="20"/>
      <c r="AO35" s="20"/>
      <c r="AP35" s="20"/>
      <c r="AQ35" s="20"/>
      <c r="AR35" s="21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141"/>
      <c r="BM35" s="142"/>
      <c r="BN35" s="142"/>
      <c r="BO35" s="143"/>
      <c r="BP35" s="741"/>
      <c r="BQ35" s="742"/>
      <c r="BR35" s="742"/>
      <c r="BS35" s="743"/>
      <c r="BT35" s="974"/>
      <c r="BU35" s="975"/>
      <c r="BV35" s="976"/>
      <c r="BW35" s="255"/>
      <c r="BX35" s="252"/>
    </row>
    <row r="36" spans="2:76" s="234" customFormat="1" ht="12.25" customHeight="1">
      <c r="B36" s="244"/>
      <c r="C36" s="261"/>
      <c r="D36" s="747"/>
      <c r="E36" s="748"/>
      <c r="F36" s="747"/>
      <c r="G36" s="748"/>
      <c r="H36" s="783"/>
      <c r="I36" s="784"/>
      <c r="J36" s="783"/>
      <c r="K36" s="784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22"/>
      <c r="AJ36" s="20"/>
      <c r="AK36" s="20"/>
      <c r="AL36" s="20"/>
      <c r="AM36" s="20"/>
      <c r="AN36" s="20"/>
      <c r="AO36" s="20"/>
      <c r="AP36" s="20"/>
      <c r="AQ36" s="20"/>
      <c r="AR36" s="21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141"/>
      <c r="BM36" s="142"/>
      <c r="BN36" s="142"/>
      <c r="BO36" s="143"/>
      <c r="BP36" s="741"/>
      <c r="BQ36" s="742"/>
      <c r="BR36" s="742"/>
      <c r="BS36" s="743"/>
      <c r="BT36" s="974"/>
      <c r="BU36" s="975"/>
      <c r="BV36" s="976"/>
      <c r="BW36" s="255"/>
      <c r="BX36" s="252"/>
    </row>
    <row r="37" spans="2:76" s="234" customFormat="1" ht="12.25" customHeight="1">
      <c r="B37" s="244"/>
      <c r="C37" s="259"/>
      <c r="D37" s="747"/>
      <c r="E37" s="748"/>
      <c r="F37" s="747"/>
      <c r="G37" s="748"/>
      <c r="H37" s="783"/>
      <c r="I37" s="784"/>
      <c r="J37" s="783"/>
      <c r="K37" s="784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22"/>
      <c r="AJ37" s="20"/>
      <c r="AK37" s="20"/>
      <c r="AL37" s="20"/>
      <c r="AM37" s="20"/>
      <c r="AN37" s="20"/>
      <c r="AO37" s="20"/>
      <c r="AP37" s="20"/>
      <c r="AQ37" s="20"/>
      <c r="AR37" s="21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141"/>
      <c r="BM37" s="142"/>
      <c r="BN37" s="142"/>
      <c r="BO37" s="143"/>
      <c r="BP37" s="741"/>
      <c r="BQ37" s="742"/>
      <c r="BR37" s="742"/>
      <c r="BS37" s="743"/>
      <c r="BT37" s="974"/>
      <c r="BU37" s="975"/>
      <c r="BV37" s="976"/>
      <c r="BW37" s="255"/>
      <c r="BX37" s="252"/>
    </row>
    <row r="38" spans="2:76" s="234" customFormat="1" ht="12.25" customHeight="1">
      <c r="B38" s="244"/>
      <c r="C38" s="261"/>
      <c r="D38" s="747"/>
      <c r="E38" s="748"/>
      <c r="F38" s="747"/>
      <c r="G38" s="748"/>
      <c r="H38" s="783"/>
      <c r="I38" s="784"/>
      <c r="J38" s="783"/>
      <c r="K38" s="784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22"/>
      <c r="AJ38" s="20"/>
      <c r="AK38" s="20"/>
      <c r="AL38" s="20"/>
      <c r="AM38" s="20"/>
      <c r="AN38" s="20"/>
      <c r="AO38" s="20"/>
      <c r="AP38" s="20"/>
      <c r="AQ38" s="20"/>
      <c r="AR38" s="21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141"/>
      <c r="BM38" s="142"/>
      <c r="BN38" s="142"/>
      <c r="BO38" s="143"/>
      <c r="BP38" s="741"/>
      <c r="BQ38" s="742"/>
      <c r="BR38" s="742"/>
      <c r="BS38" s="743"/>
      <c r="BT38" s="974"/>
      <c r="BU38" s="975"/>
      <c r="BV38" s="976"/>
      <c r="BW38" s="255"/>
      <c r="BX38" s="252"/>
    </row>
    <row r="39" spans="2:76" s="234" customFormat="1" ht="12.25" customHeight="1">
      <c r="B39" s="253"/>
      <c r="C39" s="259"/>
      <c r="D39" s="747"/>
      <c r="E39" s="748"/>
      <c r="F39" s="747"/>
      <c r="G39" s="748"/>
      <c r="H39" s="783"/>
      <c r="I39" s="784"/>
      <c r="J39" s="783"/>
      <c r="K39" s="784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22"/>
      <c r="AJ39" s="20"/>
      <c r="AK39" s="20"/>
      <c r="AL39" s="20"/>
      <c r="AM39" s="20"/>
      <c r="AN39" s="20"/>
      <c r="AO39" s="20"/>
      <c r="AP39" s="20"/>
      <c r="AQ39" s="20"/>
      <c r="AR39" s="21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141"/>
      <c r="BM39" s="142"/>
      <c r="BN39" s="142"/>
      <c r="BO39" s="143"/>
      <c r="BP39" s="741"/>
      <c r="BQ39" s="742"/>
      <c r="BR39" s="742"/>
      <c r="BS39" s="743"/>
      <c r="BT39" s="974"/>
      <c r="BU39" s="975"/>
      <c r="BV39" s="976"/>
      <c r="BW39" s="255"/>
      <c r="BX39" s="252"/>
    </row>
    <row r="40" spans="2:76" s="234" customFormat="1" ht="12.25" customHeight="1">
      <c r="B40" s="253"/>
      <c r="C40" s="259"/>
      <c r="D40" s="747"/>
      <c r="E40" s="748"/>
      <c r="F40" s="747"/>
      <c r="G40" s="748"/>
      <c r="H40" s="783"/>
      <c r="I40" s="784"/>
      <c r="J40" s="783"/>
      <c r="K40" s="784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22"/>
      <c r="AJ40" s="20"/>
      <c r="AK40" s="20"/>
      <c r="AL40" s="20"/>
      <c r="AM40" s="20"/>
      <c r="AN40" s="20"/>
      <c r="AO40" s="20"/>
      <c r="AP40" s="20"/>
      <c r="AQ40" s="20"/>
      <c r="AR40" s="21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141"/>
      <c r="BM40" s="142"/>
      <c r="BN40" s="142"/>
      <c r="BO40" s="143"/>
      <c r="BP40" s="741"/>
      <c r="BQ40" s="742"/>
      <c r="BR40" s="742"/>
      <c r="BS40" s="743"/>
      <c r="BT40" s="974"/>
      <c r="BU40" s="975"/>
      <c r="BV40" s="976"/>
      <c r="BW40" s="255"/>
      <c r="BX40" s="252"/>
    </row>
    <row r="41" spans="2:76" s="234" customFormat="1" ht="12.25" customHeight="1">
      <c r="B41" s="253"/>
      <c r="C41" s="261"/>
      <c r="D41" s="747"/>
      <c r="E41" s="748"/>
      <c r="F41" s="747"/>
      <c r="G41" s="748"/>
      <c r="H41" s="783"/>
      <c r="I41" s="784"/>
      <c r="J41" s="783"/>
      <c r="K41" s="784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22"/>
      <c r="AJ41" s="20"/>
      <c r="AK41" s="20"/>
      <c r="AL41" s="20"/>
      <c r="AM41" s="20"/>
      <c r="AN41" s="20"/>
      <c r="AO41" s="20"/>
      <c r="AP41" s="20"/>
      <c r="AQ41" s="20"/>
      <c r="AR41" s="21"/>
      <c r="AS41" s="971"/>
      <c r="AT41" s="971"/>
      <c r="AU41" s="971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141"/>
      <c r="BM41" s="142"/>
      <c r="BN41" s="142"/>
      <c r="BO41" s="143"/>
      <c r="BP41" s="741"/>
      <c r="BQ41" s="742"/>
      <c r="BR41" s="742"/>
      <c r="BS41" s="743"/>
      <c r="BT41" s="974"/>
      <c r="BU41" s="975"/>
      <c r="BV41" s="976"/>
      <c r="BW41" s="255"/>
      <c r="BX41" s="252"/>
    </row>
    <row r="42" spans="2:76" s="234" customFormat="1" ht="12.25" customHeight="1">
      <c r="B42" s="253"/>
      <c r="C42" s="259"/>
      <c r="D42" s="747"/>
      <c r="E42" s="748"/>
      <c r="F42" s="747"/>
      <c r="G42" s="748"/>
      <c r="H42" s="783"/>
      <c r="I42" s="784"/>
      <c r="J42" s="783"/>
      <c r="K42" s="784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22"/>
      <c r="AJ42" s="20"/>
      <c r="AK42" s="20"/>
      <c r="AL42" s="20"/>
      <c r="AM42" s="20"/>
      <c r="AN42" s="20"/>
      <c r="AO42" s="20"/>
      <c r="AP42" s="20"/>
      <c r="AQ42" s="20"/>
      <c r="AR42" s="21"/>
      <c r="AS42" s="971"/>
      <c r="AT42" s="971"/>
      <c r="AU42" s="971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138"/>
      <c r="BM42" s="139"/>
      <c r="BN42" s="139"/>
      <c r="BO42" s="140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 ht="12.25" customHeight="1">
      <c r="B43" s="253"/>
      <c r="C43" s="261"/>
      <c r="D43" s="747"/>
      <c r="E43" s="748"/>
      <c r="F43" s="747"/>
      <c r="G43" s="748"/>
      <c r="H43" s="783"/>
      <c r="I43" s="784"/>
      <c r="J43" s="783"/>
      <c r="K43" s="784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22"/>
      <c r="AJ43" s="20"/>
      <c r="AK43" s="20"/>
      <c r="AL43" s="20"/>
      <c r="AM43" s="20"/>
      <c r="AN43" s="20"/>
      <c r="AO43" s="20"/>
      <c r="AP43" s="20"/>
      <c r="AQ43" s="20"/>
      <c r="AR43" s="21"/>
      <c r="AS43" s="971"/>
      <c r="AT43" s="971"/>
      <c r="AU43" s="971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138"/>
      <c r="BM43" s="139"/>
      <c r="BN43" s="139"/>
      <c r="BO43" s="140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783"/>
      <c r="I44" s="784"/>
      <c r="J44" s="783"/>
      <c r="K44" s="784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22"/>
      <c r="AJ44" s="20"/>
      <c r="AK44" s="20"/>
      <c r="AL44" s="20"/>
      <c r="AM44" s="20"/>
      <c r="AN44" s="20"/>
      <c r="AO44" s="20"/>
      <c r="AP44" s="20"/>
      <c r="AQ44" s="20"/>
      <c r="AR44" s="21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141"/>
      <c r="BM44" s="142"/>
      <c r="BN44" s="142"/>
      <c r="BO44" s="143"/>
      <c r="BP44" s="741"/>
      <c r="BQ44" s="742"/>
      <c r="BR44" s="742"/>
      <c r="BS44" s="743"/>
      <c r="BT44" s="974"/>
      <c r="BU44" s="975"/>
      <c r="BV44" s="976"/>
      <c r="BW44" s="255"/>
      <c r="BX44" s="252"/>
    </row>
    <row r="45" spans="2:76" s="234" customFormat="1" ht="12.25" customHeight="1">
      <c r="B45" s="253"/>
      <c r="C45" s="261"/>
      <c r="D45" s="747"/>
      <c r="E45" s="748"/>
      <c r="F45" s="747"/>
      <c r="G45" s="748"/>
      <c r="H45" s="783"/>
      <c r="I45" s="784"/>
      <c r="J45" s="783"/>
      <c r="K45" s="784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22"/>
      <c r="AJ45" s="20"/>
      <c r="AK45" s="20"/>
      <c r="AL45" s="20"/>
      <c r="AM45" s="20"/>
      <c r="AN45" s="20"/>
      <c r="AO45" s="20"/>
      <c r="AP45" s="20"/>
      <c r="AQ45" s="20"/>
      <c r="AR45" s="21"/>
      <c r="AS45" s="971"/>
      <c r="AT45" s="971"/>
      <c r="AU45" s="971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138"/>
      <c r="BM45" s="139"/>
      <c r="BN45" s="139"/>
      <c r="BO45" s="140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 ht="12.25" customHeight="1">
      <c r="B46" s="253"/>
      <c r="C46" s="259"/>
      <c r="D46" s="747"/>
      <c r="E46" s="748"/>
      <c r="F46" s="747"/>
      <c r="G46" s="748"/>
      <c r="H46" s="783"/>
      <c r="I46" s="784"/>
      <c r="J46" s="783"/>
      <c r="K46" s="784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22"/>
      <c r="AJ46" s="20"/>
      <c r="AK46" s="20"/>
      <c r="AL46" s="20"/>
      <c r="AM46" s="20"/>
      <c r="AN46" s="20"/>
      <c r="AO46" s="20"/>
      <c r="AP46" s="20"/>
      <c r="AQ46" s="20"/>
      <c r="AR46" s="21"/>
      <c r="AS46" s="971"/>
      <c r="AT46" s="971"/>
      <c r="AU46" s="971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138"/>
      <c r="BM46" s="139"/>
      <c r="BN46" s="139"/>
      <c r="BO46" s="140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 ht="12.25" customHeight="1">
      <c r="B47" s="253"/>
      <c r="C47" s="261"/>
      <c r="D47" s="747"/>
      <c r="E47" s="748"/>
      <c r="F47" s="747"/>
      <c r="G47" s="748"/>
      <c r="H47" s="783"/>
      <c r="I47" s="784"/>
      <c r="J47" s="783"/>
      <c r="K47" s="784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22"/>
      <c r="AJ47" s="20"/>
      <c r="AK47" s="20"/>
      <c r="AL47" s="20"/>
      <c r="AM47" s="20"/>
      <c r="AN47" s="20"/>
      <c r="AO47" s="20"/>
      <c r="AP47" s="20"/>
      <c r="AQ47" s="20"/>
      <c r="AR47" s="21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141"/>
      <c r="BM47" s="142"/>
      <c r="BN47" s="142"/>
      <c r="BO47" s="143"/>
      <c r="BP47" s="741"/>
      <c r="BQ47" s="742"/>
      <c r="BR47" s="742"/>
      <c r="BS47" s="743"/>
      <c r="BT47" s="974"/>
      <c r="BU47" s="975"/>
      <c r="BV47" s="976"/>
      <c r="BW47" s="255"/>
      <c r="BX47" s="252"/>
    </row>
    <row r="48" spans="2:76" s="234" customFormat="1" ht="12.25" customHeight="1">
      <c r="B48" s="253"/>
      <c r="C48" s="259"/>
      <c r="D48" s="747"/>
      <c r="E48" s="748"/>
      <c r="F48" s="747"/>
      <c r="G48" s="748"/>
      <c r="H48" s="783"/>
      <c r="I48" s="784"/>
      <c r="J48" s="783"/>
      <c r="K48" s="784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22"/>
      <c r="AJ48" s="20"/>
      <c r="AK48" s="20"/>
      <c r="AL48" s="20"/>
      <c r="AM48" s="20"/>
      <c r="AN48" s="20"/>
      <c r="AO48" s="20"/>
      <c r="AP48" s="20"/>
      <c r="AQ48" s="20"/>
      <c r="AR48" s="21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141"/>
      <c r="BM48" s="142"/>
      <c r="BN48" s="142"/>
      <c r="BO48" s="143"/>
      <c r="BP48" s="741"/>
      <c r="BQ48" s="742"/>
      <c r="BR48" s="742"/>
      <c r="BS48" s="743"/>
      <c r="BT48" s="974"/>
      <c r="BU48" s="975"/>
      <c r="BV48" s="976"/>
      <c r="BW48" s="255"/>
      <c r="BX48" s="252"/>
    </row>
    <row r="49" spans="2:76" s="234" customFormat="1" ht="12.25" customHeight="1">
      <c r="B49" s="244"/>
      <c r="C49" s="261"/>
      <c r="D49" s="747"/>
      <c r="E49" s="748"/>
      <c r="F49" s="747"/>
      <c r="G49" s="748"/>
      <c r="H49" s="783"/>
      <c r="I49" s="784"/>
      <c r="J49" s="783"/>
      <c r="K49" s="784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22"/>
      <c r="AJ49" s="20"/>
      <c r="AK49" s="20"/>
      <c r="AL49" s="20"/>
      <c r="AM49" s="20"/>
      <c r="AN49" s="20"/>
      <c r="AO49" s="20"/>
      <c r="AP49" s="20"/>
      <c r="AQ49" s="20"/>
      <c r="AR49" s="21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141"/>
      <c r="BM49" s="142"/>
      <c r="BN49" s="142"/>
      <c r="BO49" s="143"/>
      <c r="BP49" s="741"/>
      <c r="BQ49" s="742"/>
      <c r="BR49" s="742"/>
      <c r="BS49" s="743"/>
      <c r="BT49" s="974"/>
      <c r="BU49" s="975"/>
      <c r="BV49" s="976"/>
      <c r="BW49" s="255"/>
      <c r="BX49" s="252"/>
    </row>
    <row r="50" spans="2:76" s="234" customFormat="1" ht="12.25" customHeight="1">
      <c r="B50" s="244"/>
      <c r="C50" s="259"/>
      <c r="D50" s="747"/>
      <c r="E50" s="748"/>
      <c r="F50" s="747"/>
      <c r="G50" s="748"/>
      <c r="H50" s="783"/>
      <c r="I50" s="784"/>
      <c r="J50" s="783"/>
      <c r="K50" s="784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22"/>
      <c r="AJ50" s="20"/>
      <c r="AK50" s="20"/>
      <c r="AL50" s="20"/>
      <c r="AM50" s="20"/>
      <c r="AN50" s="20"/>
      <c r="AO50" s="20"/>
      <c r="AP50" s="20"/>
      <c r="AQ50" s="20"/>
      <c r="AR50" s="21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141"/>
      <c r="BM50" s="142"/>
      <c r="BN50" s="142"/>
      <c r="BO50" s="143"/>
      <c r="BP50" s="741"/>
      <c r="BQ50" s="742"/>
      <c r="BR50" s="742"/>
      <c r="BS50" s="743"/>
      <c r="BT50" s="974"/>
      <c r="BU50" s="975"/>
      <c r="BV50" s="976"/>
      <c r="BW50" s="255"/>
      <c r="BX50" s="252"/>
    </row>
    <row r="51" spans="2:76" s="234" customFormat="1" ht="12.25" customHeight="1">
      <c r="B51" s="244"/>
      <c r="C51" s="261"/>
      <c r="D51" s="747"/>
      <c r="E51" s="748"/>
      <c r="F51" s="747"/>
      <c r="G51" s="748"/>
      <c r="H51" s="783"/>
      <c r="I51" s="784"/>
      <c r="J51" s="783"/>
      <c r="K51" s="784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22"/>
      <c r="AJ51" s="20"/>
      <c r="AK51" s="20"/>
      <c r="AL51" s="20"/>
      <c r="AM51" s="20"/>
      <c r="AN51" s="20"/>
      <c r="AO51" s="20"/>
      <c r="AP51" s="20"/>
      <c r="AQ51" s="20"/>
      <c r="AR51" s="21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141"/>
      <c r="BM51" s="142"/>
      <c r="BN51" s="142"/>
      <c r="BO51" s="143"/>
      <c r="BP51" s="741"/>
      <c r="BQ51" s="742"/>
      <c r="BR51" s="742"/>
      <c r="BS51" s="743"/>
      <c r="BT51" s="974"/>
      <c r="BU51" s="975"/>
      <c r="BV51" s="976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783"/>
      <c r="I52" s="784"/>
      <c r="J52" s="783"/>
      <c r="K52" s="784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22"/>
      <c r="AJ52" s="20"/>
      <c r="AK52" s="20"/>
      <c r="AL52" s="20"/>
      <c r="AM52" s="20"/>
      <c r="AN52" s="20"/>
      <c r="AO52" s="20"/>
      <c r="AP52" s="20"/>
      <c r="AQ52" s="20"/>
      <c r="AR52" s="21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141"/>
      <c r="BM52" s="142"/>
      <c r="BN52" s="142"/>
      <c r="BO52" s="143"/>
      <c r="BP52" s="741"/>
      <c r="BQ52" s="742"/>
      <c r="BR52" s="742"/>
      <c r="BS52" s="743"/>
      <c r="BT52" s="974"/>
      <c r="BU52" s="975"/>
      <c r="BV52" s="976"/>
      <c r="BW52" s="255"/>
      <c r="BX52" s="252"/>
    </row>
    <row r="53" spans="2:76" s="234" customFormat="1" ht="12.25" customHeight="1">
      <c r="B53" s="253"/>
      <c r="C53" s="259"/>
      <c r="D53" s="747"/>
      <c r="E53" s="748"/>
      <c r="F53" s="747"/>
      <c r="G53" s="748"/>
      <c r="H53" s="783"/>
      <c r="I53" s="784"/>
      <c r="J53" s="783"/>
      <c r="K53" s="784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22"/>
      <c r="AJ53" s="20"/>
      <c r="AK53" s="20"/>
      <c r="AL53" s="20"/>
      <c r="AM53" s="20"/>
      <c r="AN53" s="20"/>
      <c r="AO53" s="20"/>
      <c r="AP53" s="20"/>
      <c r="AQ53" s="20"/>
      <c r="AR53" s="21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141"/>
      <c r="BM53" s="142"/>
      <c r="BN53" s="142"/>
      <c r="BO53" s="143"/>
      <c r="BP53" s="741"/>
      <c r="BQ53" s="742"/>
      <c r="BR53" s="742"/>
      <c r="BS53" s="743"/>
      <c r="BT53" s="974"/>
      <c r="BU53" s="975"/>
      <c r="BV53" s="976"/>
      <c r="BW53" s="255"/>
      <c r="BX53" s="252"/>
    </row>
    <row r="54" spans="2:76" s="234" customFormat="1" ht="12.25" customHeight="1">
      <c r="B54" s="253"/>
      <c r="C54" s="261"/>
      <c r="D54" s="747"/>
      <c r="E54" s="748"/>
      <c r="F54" s="747"/>
      <c r="G54" s="748"/>
      <c r="H54" s="783"/>
      <c r="I54" s="784"/>
      <c r="J54" s="783"/>
      <c r="K54" s="784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22"/>
      <c r="AJ54" s="20"/>
      <c r="AK54" s="20"/>
      <c r="AL54" s="20"/>
      <c r="AM54" s="20"/>
      <c r="AN54" s="20"/>
      <c r="AO54" s="20"/>
      <c r="AP54" s="20"/>
      <c r="AQ54" s="20"/>
      <c r="AR54" s="21"/>
      <c r="AS54" s="971"/>
      <c r="AT54" s="971"/>
      <c r="AU54" s="971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141"/>
      <c r="BM54" s="142"/>
      <c r="BN54" s="142"/>
      <c r="BO54" s="143"/>
      <c r="BP54" s="741"/>
      <c r="BQ54" s="742"/>
      <c r="BR54" s="742"/>
      <c r="BS54" s="743"/>
      <c r="BT54" s="974"/>
      <c r="BU54" s="975"/>
      <c r="BV54" s="976"/>
      <c r="BW54" s="255"/>
      <c r="BX54" s="252"/>
    </row>
    <row r="55" spans="2:76" s="234" customFormat="1" ht="12.25" customHeight="1">
      <c r="B55" s="253"/>
      <c r="C55" s="259"/>
      <c r="D55" s="747"/>
      <c r="E55" s="748"/>
      <c r="F55" s="747"/>
      <c r="G55" s="748"/>
      <c r="H55" s="783"/>
      <c r="I55" s="784"/>
      <c r="J55" s="783"/>
      <c r="K55" s="784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22"/>
      <c r="AJ55" s="20"/>
      <c r="AK55" s="20"/>
      <c r="AL55" s="20"/>
      <c r="AM55" s="20"/>
      <c r="AN55" s="20"/>
      <c r="AO55" s="20"/>
      <c r="AP55" s="20"/>
      <c r="AQ55" s="20"/>
      <c r="AR55" s="21"/>
      <c r="AS55" s="971"/>
      <c r="AT55" s="971"/>
      <c r="AU55" s="971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138"/>
      <c r="BM55" s="139"/>
      <c r="BN55" s="139"/>
      <c r="BO55" s="140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 ht="12.25" customHeight="1">
      <c r="B56" s="253"/>
      <c r="C56" s="261"/>
      <c r="D56" s="747"/>
      <c r="E56" s="748"/>
      <c r="F56" s="747"/>
      <c r="G56" s="748"/>
      <c r="H56" s="783"/>
      <c r="I56" s="784"/>
      <c r="J56" s="783"/>
      <c r="K56" s="784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22"/>
      <c r="AJ56" s="20"/>
      <c r="AK56" s="20"/>
      <c r="AL56" s="20"/>
      <c r="AM56" s="20"/>
      <c r="AN56" s="20"/>
      <c r="AO56" s="20"/>
      <c r="AP56" s="20"/>
      <c r="AQ56" s="20"/>
      <c r="AR56" s="21"/>
      <c r="AS56" s="971"/>
      <c r="AT56" s="971"/>
      <c r="AU56" s="971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138"/>
      <c r="BM56" s="139"/>
      <c r="BN56" s="139"/>
      <c r="BO56" s="140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 ht="12.25" customHeight="1">
      <c r="B57" s="253"/>
      <c r="C57" s="259"/>
      <c r="D57" s="747"/>
      <c r="E57" s="748"/>
      <c r="F57" s="747"/>
      <c r="G57" s="748"/>
      <c r="H57" s="783"/>
      <c r="I57" s="784"/>
      <c r="J57" s="783"/>
      <c r="K57" s="784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22"/>
      <c r="AJ57" s="20"/>
      <c r="AK57" s="20"/>
      <c r="AL57" s="20"/>
      <c r="AM57" s="20"/>
      <c r="AN57" s="20"/>
      <c r="AO57" s="20"/>
      <c r="AP57" s="20"/>
      <c r="AQ57" s="20"/>
      <c r="AR57" s="21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141"/>
      <c r="BM57" s="142"/>
      <c r="BN57" s="142"/>
      <c r="BO57" s="143"/>
      <c r="BP57" s="741"/>
      <c r="BQ57" s="742"/>
      <c r="BR57" s="742"/>
      <c r="BS57" s="743"/>
      <c r="BT57" s="974"/>
      <c r="BU57" s="975"/>
      <c r="BV57" s="976"/>
      <c r="BW57" s="255"/>
      <c r="BX57" s="252"/>
    </row>
    <row r="58" spans="2:76" s="234" customFormat="1" ht="12.25" customHeight="1">
      <c r="B58" s="253"/>
      <c r="C58" s="261"/>
      <c r="D58" s="747"/>
      <c r="E58" s="748"/>
      <c r="F58" s="747"/>
      <c r="G58" s="748"/>
      <c r="H58" s="783"/>
      <c r="I58" s="784"/>
      <c r="J58" s="783"/>
      <c r="K58" s="784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22"/>
      <c r="AJ58" s="20"/>
      <c r="AK58" s="20"/>
      <c r="AL58" s="20"/>
      <c r="AM58" s="20"/>
      <c r="AN58" s="20"/>
      <c r="AO58" s="20"/>
      <c r="AP58" s="20"/>
      <c r="AQ58" s="20"/>
      <c r="AR58" s="21"/>
      <c r="AS58" s="971"/>
      <c r="AT58" s="971"/>
      <c r="AU58" s="971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138"/>
      <c r="BM58" s="139"/>
      <c r="BN58" s="139"/>
      <c r="BO58" s="140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 ht="12.25" customHeight="1">
      <c r="B59" s="253"/>
      <c r="C59" s="259"/>
      <c r="D59" s="747"/>
      <c r="E59" s="748"/>
      <c r="F59" s="747"/>
      <c r="G59" s="748"/>
      <c r="H59" s="783"/>
      <c r="I59" s="784"/>
      <c r="J59" s="783"/>
      <c r="K59" s="784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22"/>
      <c r="AJ59" s="20"/>
      <c r="AK59" s="20"/>
      <c r="AL59" s="20"/>
      <c r="AM59" s="20"/>
      <c r="AN59" s="20"/>
      <c r="AO59" s="20"/>
      <c r="AP59" s="20"/>
      <c r="AQ59" s="20"/>
      <c r="AR59" s="21"/>
      <c r="AS59" s="971"/>
      <c r="AT59" s="971"/>
      <c r="AU59" s="971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138"/>
      <c r="BM59" s="139"/>
      <c r="BN59" s="139"/>
      <c r="BO59" s="140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 ht="12.25" customHeight="1">
      <c r="B60" s="253"/>
      <c r="C60" s="261"/>
      <c r="D60" s="747"/>
      <c r="E60" s="748"/>
      <c r="F60" s="747"/>
      <c r="G60" s="748"/>
      <c r="H60" s="783"/>
      <c r="I60" s="784"/>
      <c r="J60" s="783"/>
      <c r="K60" s="784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22"/>
      <c r="AJ60" s="20"/>
      <c r="AK60" s="20"/>
      <c r="AL60" s="20"/>
      <c r="AM60" s="20"/>
      <c r="AN60" s="20"/>
      <c r="AO60" s="20"/>
      <c r="AP60" s="20"/>
      <c r="AQ60" s="20"/>
      <c r="AR60" s="21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141"/>
      <c r="BM60" s="142"/>
      <c r="BN60" s="142"/>
      <c r="BO60" s="143"/>
      <c r="BP60" s="741"/>
      <c r="BQ60" s="742"/>
      <c r="BR60" s="742"/>
      <c r="BS60" s="743"/>
      <c r="BT60" s="974"/>
      <c r="BU60" s="975"/>
      <c r="BV60" s="976"/>
      <c r="BW60" s="255"/>
      <c r="BX60" s="252"/>
    </row>
    <row r="61" spans="2:76" s="234" customFormat="1" ht="12.25" customHeight="1">
      <c r="B61" s="253"/>
      <c r="C61" s="259"/>
      <c r="D61" s="747"/>
      <c r="E61" s="748"/>
      <c r="F61" s="747"/>
      <c r="G61" s="748"/>
      <c r="H61" s="783"/>
      <c r="I61" s="784"/>
      <c r="J61" s="783"/>
      <c r="K61" s="784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22"/>
      <c r="AJ61" s="20"/>
      <c r="AK61" s="20"/>
      <c r="AL61" s="20"/>
      <c r="AM61" s="20"/>
      <c r="AN61" s="20"/>
      <c r="AO61" s="20"/>
      <c r="AP61" s="20"/>
      <c r="AQ61" s="20"/>
      <c r="AR61" s="21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141"/>
      <c r="BM61" s="142"/>
      <c r="BN61" s="142"/>
      <c r="BO61" s="143"/>
      <c r="BP61" s="741"/>
      <c r="BQ61" s="742"/>
      <c r="BR61" s="742"/>
      <c r="BS61" s="743"/>
      <c r="BT61" s="974"/>
      <c r="BU61" s="975"/>
      <c r="BV61" s="976"/>
      <c r="BW61" s="255"/>
      <c r="BX61" s="252"/>
    </row>
    <row r="62" spans="2:76" s="234" customFormat="1" ht="12.25" customHeight="1">
      <c r="B62" s="244"/>
      <c r="C62" s="261"/>
      <c r="D62" s="747"/>
      <c r="E62" s="748"/>
      <c r="F62" s="747"/>
      <c r="G62" s="748"/>
      <c r="H62" s="783"/>
      <c r="I62" s="784"/>
      <c r="J62" s="783"/>
      <c r="K62" s="784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22"/>
      <c r="AJ62" s="20"/>
      <c r="AK62" s="20"/>
      <c r="AL62" s="20"/>
      <c r="AM62" s="20"/>
      <c r="AN62" s="20"/>
      <c r="AO62" s="20"/>
      <c r="AP62" s="20"/>
      <c r="AQ62" s="20"/>
      <c r="AR62" s="21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141"/>
      <c r="BM62" s="142"/>
      <c r="BN62" s="142"/>
      <c r="BO62" s="143"/>
      <c r="BP62" s="741"/>
      <c r="BQ62" s="742"/>
      <c r="BR62" s="742"/>
      <c r="BS62" s="743"/>
      <c r="BT62" s="974"/>
      <c r="BU62" s="975"/>
      <c r="BV62" s="976"/>
      <c r="BW62" s="255"/>
      <c r="BX62" s="252"/>
    </row>
    <row r="63" spans="2:76" s="234" customFormat="1" ht="12.25" customHeight="1">
      <c r="B63" s="244"/>
      <c r="C63" s="259"/>
      <c r="D63" s="747"/>
      <c r="E63" s="748"/>
      <c r="F63" s="747"/>
      <c r="G63" s="748"/>
      <c r="H63" s="783"/>
      <c r="I63" s="784"/>
      <c r="J63" s="783"/>
      <c r="K63" s="784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22"/>
      <c r="AJ63" s="20"/>
      <c r="AK63" s="20"/>
      <c r="AL63" s="20"/>
      <c r="AM63" s="20"/>
      <c r="AN63" s="20"/>
      <c r="AO63" s="20"/>
      <c r="AP63" s="20"/>
      <c r="AQ63" s="20"/>
      <c r="AR63" s="21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141"/>
      <c r="BM63" s="142"/>
      <c r="BN63" s="142"/>
      <c r="BO63" s="143"/>
      <c r="BP63" s="741"/>
      <c r="BQ63" s="742"/>
      <c r="BR63" s="742"/>
      <c r="BS63" s="743"/>
      <c r="BT63" s="974"/>
      <c r="BU63" s="975"/>
      <c r="BV63" s="976"/>
      <c r="BW63" s="255"/>
      <c r="BX63" s="252"/>
    </row>
    <row r="64" spans="2:76" s="234" customFormat="1" ht="12.25" customHeight="1">
      <c r="B64" s="244"/>
      <c r="C64" s="261"/>
      <c r="D64" s="747"/>
      <c r="E64" s="748"/>
      <c r="F64" s="747"/>
      <c r="G64" s="748"/>
      <c r="H64" s="783"/>
      <c r="I64" s="784"/>
      <c r="J64" s="783"/>
      <c r="K64" s="784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22"/>
      <c r="AJ64" s="20"/>
      <c r="AK64" s="20"/>
      <c r="AL64" s="20"/>
      <c r="AM64" s="20"/>
      <c r="AN64" s="20"/>
      <c r="AO64" s="20"/>
      <c r="AP64" s="20"/>
      <c r="AQ64" s="20"/>
      <c r="AR64" s="21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141"/>
      <c r="BM64" s="142"/>
      <c r="BN64" s="142"/>
      <c r="BO64" s="143"/>
      <c r="BP64" s="741"/>
      <c r="BQ64" s="742"/>
      <c r="BR64" s="742"/>
      <c r="BS64" s="743"/>
      <c r="BT64" s="974"/>
      <c r="BU64" s="975"/>
      <c r="BV64" s="976"/>
      <c r="BW64" s="255"/>
      <c r="BX64" s="252"/>
    </row>
    <row r="65" spans="1:76" s="234" customFormat="1" ht="12.25" customHeight="1">
      <c r="B65" s="253"/>
      <c r="C65" s="259"/>
      <c r="D65" s="747"/>
      <c r="E65" s="748"/>
      <c r="F65" s="747"/>
      <c r="G65" s="748"/>
      <c r="H65" s="783"/>
      <c r="I65" s="784"/>
      <c r="J65" s="783"/>
      <c r="K65" s="784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22"/>
      <c r="AJ65" s="20"/>
      <c r="AK65" s="20"/>
      <c r="AL65" s="20"/>
      <c r="AM65" s="20"/>
      <c r="AN65" s="20"/>
      <c r="AO65" s="20"/>
      <c r="AP65" s="20"/>
      <c r="AQ65" s="20"/>
      <c r="AR65" s="21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141"/>
      <c r="BM65" s="142"/>
      <c r="BN65" s="142"/>
      <c r="BO65" s="143"/>
      <c r="BP65" s="741"/>
      <c r="BQ65" s="742"/>
      <c r="BR65" s="742"/>
      <c r="BS65" s="743"/>
      <c r="BT65" s="974"/>
      <c r="BU65" s="975"/>
      <c r="BV65" s="976"/>
      <c r="BW65" s="255"/>
      <c r="BX65" s="252"/>
    </row>
    <row r="66" spans="1:76" s="234" customFormat="1" ht="12.25" customHeight="1">
      <c r="B66" s="253"/>
      <c r="C66" s="259"/>
      <c r="D66" s="747"/>
      <c r="E66" s="748"/>
      <c r="F66" s="747"/>
      <c r="G66" s="748"/>
      <c r="H66" s="783"/>
      <c r="I66" s="784"/>
      <c r="J66" s="783"/>
      <c r="K66" s="784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22"/>
      <c r="AJ66" s="20"/>
      <c r="AK66" s="20"/>
      <c r="AL66" s="20"/>
      <c r="AM66" s="20"/>
      <c r="AN66" s="20"/>
      <c r="AO66" s="20"/>
      <c r="AP66" s="20"/>
      <c r="AQ66" s="20"/>
      <c r="AR66" s="21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141"/>
      <c r="BM66" s="142"/>
      <c r="BN66" s="142"/>
      <c r="BO66" s="143"/>
      <c r="BP66" s="741"/>
      <c r="BQ66" s="742"/>
      <c r="BR66" s="742"/>
      <c r="BS66" s="743"/>
      <c r="BT66" s="974"/>
      <c r="BU66" s="975"/>
      <c r="BV66" s="976"/>
      <c r="BW66" s="255"/>
      <c r="BX66" s="252"/>
    </row>
    <row r="67" spans="1:76" s="234" customFormat="1" ht="12.25" customHeight="1">
      <c r="B67" s="253"/>
      <c r="C67" s="261"/>
      <c r="D67" s="747"/>
      <c r="E67" s="748"/>
      <c r="F67" s="747"/>
      <c r="G67" s="748"/>
      <c r="H67" s="783"/>
      <c r="I67" s="784"/>
      <c r="J67" s="783"/>
      <c r="K67" s="784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22"/>
      <c r="AJ67" s="20"/>
      <c r="AK67" s="20"/>
      <c r="AL67" s="20"/>
      <c r="AM67" s="20"/>
      <c r="AN67" s="20"/>
      <c r="AO67" s="20"/>
      <c r="AP67" s="20"/>
      <c r="AQ67" s="20"/>
      <c r="AR67" s="21"/>
      <c r="AS67" s="971"/>
      <c r="AT67" s="971"/>
      <c r="AU67" s="971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141"/>
      <c r="BM67" s="142"/>
      <c r="BN67" s="142"/>
      <c r="BO67" s="143"/>
      <c r="BP67" s="741"/>
      <c r="BQ67" s="742"/>
      <c r="BR67" s="742"/>
      <c r="BS67" s="743"/>
      <c r="BT67" s="974"/>
      <c r="BU67" s="975"/>
      <c r="BV67" s="976"/>
      <c r="BW67" s="255"/>
      <c r="BX67" s="252"/>
    </row>
    <row r="68" spans="1:76" s="234" customFormat="1" ht="12.25" customHeight="1">
      <c r="B68" s="253"/>
      <c r="C68" s="259"/>
      <c r="D68" s="747"/>
      <c r="E68" s="748"/>
      <c r="F68" s="747"/>
      <c r="G68" s="748"/>
      <c r="H68" s="783"/>
      <c r="I68" s="784"/>
      <c r="J68" s="783"/>
      <c r="K68" s="784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22"/>
      <c r="AJ68" s="20"/>
      <c r="AK68" s="20"/>
      <c r="AL68" s="20"/>
      <c r="AM68" s="20"/>
      <c r="AN68" s="20"/>
      <c r="AO68" s="20"/>
      <c r="AP68" s="20"/>
      <c r="AQ68" s="20"/>
      <c r="AR68" s="21"/>
      <c r="AS68" s="971"/>
      <c r="AT68" s="971"/>
      <c r="AU68" s="971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138"/>
      <c r="BM68" s="139"/>
      <c r="BN68" s="139"/>
      <c r="BO68" s="140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783"/>
      <c r="I69" s="784"/>
      <c r="J69" s="783"/>
      <c r="K69" s="784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22"/>
      <c r="AJ69" s="20"/>
      <c r="AK69" s="20"/>
      <c r="AL69" s="20"/>
      <c r="AM69" s="20"/>
      <c r="AN69" s="20"/>
      <c r="AO69" s="20"/>
      <c r="AP69" s="20"/>
      <c r="AQ69" s="20"/>
      <c r="AR69" s="21"/>
      <c r="AS69" s="971"/>
      <c r="AT69" s="971"/>
      <c r="AU69" s="971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138"/>
      <c r="BM69" s="139"/>
      <c r="BN69" s="139"/>
      <c r="BO69" s="140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 ht="12.25" customHeight="1">
      <c r="B70" s="253"/>
      <c r="C70" s="261"/>
      <c r="D70" s="747"/>
      <c r="E70" s="748"/>
      <c r="F70" s="747"/>
      <c r="G70" s="748"/>
      <c r="H70" s="783"/>
      <c r="I70" s="784"/>
      <c r="J70" s="783"/>
      <c r="K70" s="784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22"/>
      <c r="AJ70" s="20"/>
      <c r="AK70" s="20"/>
      <c r="AL70" s="20"/>
      <c r="AM70" s="20"/>
      <c r="AN70" s="20"/>
      <c r="AO70" s="20"/>
      <c r="AP70" s="20"/>
      <c r="AQ70" s="20"/>
      <c r="AR70" s="21"/>
      <c r="AS70" s="971"/>
      <c r="AT70" s="971"/>
      <c r="AU70" s="971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138"/>
      <c r="BM70" s="139"/>
      <c r="BN70" s="139"/>
      <c r="BO70" s="140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s="234" customFormat="1" ht="12.25" customHeight="1">
      <c r="B71" s="253"/>
      <c r="C71" s="259"/>
      <c r="D71" s="747"/>
      <c r="E71" s="748"/>
      <c r="F71" s="747"/>
      <c r="G71" s="748"/>
      <c r="H71" s="783"/>
      <c r="I71" s="784"/>
      <c r="J71" s="783"/>
      <c r="K71" s="784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22"/>
      <c r="AJ71" s="20"/>
      <c r="AK71" s="20"/>
      <c r="AL71" s="20"/>
      <c r="AM71" s="20"/>
      <c r="AN71" s="20"/>
      <c r="AO71" s="20"/>
      <c r="AP71" s="20"/>
      <c r="AQ71" s="20"/>
      <c r="AR71" s="21"/>
      <c r="AS71" s="971"/>
      <c r="AT71" s="971"/>
      <c r="AU71" s="971"/>
      <c r="AV71" s="741"/>
      <c r="AW71" s="742"/>
      <c r="AX71" s="742"/>
      <c r="AY71" s="743"/>
      <c r="AZ71" s="741"/>
      <c r="BA71" s="742"/>
      <c r="BB71" s="742"/>
      <c r="BC71" s="743"/>
      <c r="BD71" s="741"/>
      <c r="BE71" s="742"/>
      <c r="BF71" s="742"/>
      <c r="BG71" s="743"/>
      <c r="BH71" s="753"/>
      <c r="BI71" s="754"/>
      <c r="BJ71" s="754"/>
      <c r="BK71" s="755"/>
      <c r="BL71" s="138"/>
      <c r="BM71" s="139"/>
      <c r="BN71" s="139"/>
      <c r="BO71" s="140"/>
      <c r="BP71" s="741"/>
      <c r="BQ71" s="742"/>
      <c r="BR71" s="742"/>
      <c r="BS71" s="743"/>
      <c r="BT71" s="744"/>
      <c r="BU71" s="745"/>
      <c r="BV71" s="746"/>
      <c r="BW71" s="255"/>
      <c r="BX71" s="252"/>
    </row>
    <row r="72" spans="1:76" s="234" customFormat="1" ht="12.25" customHeight="1">
      <c r="B72" s="253"/>
      <c r="C72" s="261"/>
      <c r="D72" s="747"/>
      <c r="E72" s="748"/>
      <c r="F72" s="747"/>
      <c r="G72" s="748"/>
      <c r="H72" s="783"/>
      <c r="I72" s="784"/>
      <c r="J72" s="783"/>
      <c r="K72" s="784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22"/>
      <c r="AJ72" s="20"/>
      <c r="AK72" s="20"/>
      <c r="AL72" s="20"/>
      <c r="AM72" s="20"/>
      <c r="AN72" s="20"/>
      <c r="AO72" s="20"/>
      <c r="AP72" s="20"/>
      <c r="AQ72" s="20"/>
      <c r="AR72" s="21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141"/>
      <c r="BM72" s="142"/>
      <c r="BN72" s="142"/>
      <c r="BO72" s="143"/>
      <c r="BP72" s="741"/>
      <c r="BQ72" s="742"/>
      <c r="BR72" s="742"/>
      <c r="BS72" s="743"/>
      <c r="BT72" s="974"/>
      <c r="BU72" s="975"/>
      <c r="BV72" s="976"/>
      <c r="BW72" s="255"/>
      <c r="BX72" s="252"/>
    </row>
    <row r="73" spans="1:76" s="234" customFormat="1" ht="12.25" customHeight="1">
      <c r="B73" s="253"/>
      <c r="C73" s="259"/>
      <c r="D73" s="747"/>
      <c r="E73" s="748"/>
      <c r="F73" s="747"/>
      <c r="G73" s="748"/>
      <c r="H73" s="783"/>
      <c r="I73" s="784"/>
      <c r="J73" s="783"/>
      <c r="K73" s="784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1"/>
      <c r="AI73" s="22"/>
      <c r="AJ73" s="20"/>
      <c r="AK73" s="20"/>
      <c r="AL73" s="20"/>
      <c r="AM73" s="20"/>
      <c r="AN73" s="20"/>
      <c r="AO73" s="20"/>
      <c r="AP73" s="20"/>
      <c r="AQ73" s="20"/>
      <c r="AR73" s="21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141"/>
      <c r="BM73" s="142"/>
      <c r="BN73" s="142"/>
      <c r="BO73" s="143"/>
      <c r="BP73" s="741"/>
      <c r="BQ73" s="742"/>
      <c r="BR73" s="742"/>
      <c r="BS73" s="743"/>
      <c r="BT73" s="974"/>
      <c r="BU73" s="975"/>
      <c r="BV73" s="976"/>
      <c r="BW73" s="255"/>
      <c r="BX73" s="252"/>
    </row>
    <row r="74" spans="1:76" s="234" customFormat="1" ht="12.25" customHeight="1">
      <c r="B74" s="244"/>
      <c r="C74" s="261"/>
      <c r="D74" s="747"/>
      <c r="E74" s="748"/>
      <c r="F74" s="747"/>
      <c r="G74" s="748"/>
      <c r="H74" s="783"/>
      <c r="I74" s="784"/>
      <c r="J74" s="783"/>
      <c r="K74" s="784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1"/>
      <c r="AI74" s="22"/>
      <c r="AJ74" s="20"/>
      <c r="AK74" s="20"/>
      <c r="AL74" s="20"/>
      <c r="AM74" s="20"/>
      <c r="AN74" s="20"/>
      <c r="AO74" s="20"/>
      <c r="AP74" s="20"/>
      <c r="AQ74" s="20"/>
      <c r="AR74" s="21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141"/>
      <c r="BM74" s="142"/>
      <c r="BN74" s="142"/>
      <c r="BO74" s="143"/>
      <c r="BP74" s="741"/>
      <c r="BQ74" s="742"/>
      <c r="BR74" s="742"/>
      <c r="BS74" s="743"/>
      <c r="BT74" s="974"/>
      <c r="BU74" s="975"/>
      <c r="BV74" s="976"/>
      <c r="BW74" s="255"/>
      <c r="BX74" s="252"/>
    </row>
    <row r="75" spans="1:76" s="234" customFormat="1" ht="12.25" customHeight="1">
      <c r="B75" s="244"/>
      <c r="C75" s="259"/>
      <c r="D75" s="747"/>
      <c r="E75" s="748"/>
      <c r="F75" s="747"/>
      <c r="G75" s="748"/>
      <c r="H75" s="783"/>
      <c r="I75" s="784"/>
      <c r="J75" s="783"/>
      <c r="K75" s="784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1"/>
      <c r="AI75" s="22"/>
      <c r="AJ75" s="20"/>
      <c r="AK75" s="20"/>
      <c r="AL75" s="20"/>
      <c r="AM75" s="20"/>
      <c r="AN75" s="20"/>
      <c r="AO75" s="20"/>
      <c r="AP75" s="20"/>
      <c r="AQ75" s="20"/>
      <c r="AR75" s="21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141"/>
      <c r="BM75" s="142"/>
      <c r="BN75" s="142"/>
      <c r="BO75" s="143"/>
      <c r="BP75" s="741"/>
      <c r="BQ75" s="742"/>
      <c r="BR75" s="742"/>
      <c r="BS75" s="743"/>
      <c r="BT75" s="974"/>
      <c r="BU75" s="975"/>
      <c r="BV75" s="976"/>
      <c r="BW75" s="255"/>
      <c r="BX75" s="252"/>
    </row>
    <row r="76" spans="1:76" s="234" customFormat="1" ht="12.25" customHeight="1">
      <c r="B76" s="244"/>
      <c r="C76" s="261"/>
      <c r="D76" s="747"/>
      <c r="E76" s="748"/>
      <c r="F76" s="747"/>
      <c r="G76" s="748"/>
      <c r="H76" s="783"/>
      <c r="I76" s="784"/>
      <c r="J76" s="783"/>
      <c r="K76" s="784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2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1"/>
      <c r="AI76" s="22"/>
      <c r="AJ76" s="20"/>
      <c r="AK76" s="20"/>
      <c r="AL76" s="20"/>
      <c r="AM76" s="20"/>
      <c r="AN76" s="20"/>
      <c r="AO76" s="20"/>
      <c r="AP76" s="20"/>
      <c r="AQ76" s="20"/>
      <c r="AR76" s="21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141"/>
      <c r="BM76" s="142"/>
      <c r="BN76" s="142"/>
      <c r="BO76" s="143"/>
      <c r="BP76" s="741"/>
      <c r="BQ76" s="742"/>
      <c r="BR76" s="742"/>
      <c r="BS76" s="743"/>
      <c r="BT76" s="974"/>
      <c r="BU76" s="975"/>
      <c r="BV76" s="976"/>
      <c r="BW76" s="255"/>
      <c r="BX76" s="252"/>
    </row>
    <row r="77" spans="1:76" s="234" customFormat="1" ht="12.25" customHeight="1">
      <c r="B77" s="253"/>
      <c r="C77" s="259"/>
      <c r="D77" s="747"/>
      <c r="E77" s="748"/>
      <c r="F77" s="747"/>
      <c r="G77" s="748"/>
      <c r="H77" s="783"/>
      <c r="I77" s="784"/>
      <c r="J77" s="783"/>
      <c r="K77" s="784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2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1"/>
      <c r="AI77" s="22"/>
      <c r="AJ77" s="20"/>
      <c r="AK77" s="20"/>
      <c r="AL77" s="20"/>
      <c r="AM77" s="20"/>
      <c r="AN77" s="20"/>
      <c r="AO77" s="20"/>
      <c r="AP77" s="20"/>
      <c r="AQ77" s="20"/>
      <c r="AR77" s="21"/>
      <c r="AS77" s="973"/>
      <c r="AT77" s="973"/>
      <c r="AU77" s="973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53"/>
      <c r="BI77" s="754"/>
      <c r="BJ77" s="754"/>
      <c r="BK77" s="755"/>
      <c r="BL77" s="141"/>
      <c r="BM77" s="142"/>
      <c r="BN77" s="142"/>
      <c r="BO77" s="143"/>
      <c r="BP77" s="741"/>
      <c r="BQ77" s="742"/>
      <c r="BR77" s="742"/>
      <c r="BS77" s="743"/>
      <c r="BT77" s="974"/>
      <c r="BU77" s="975"/>
      <c r="BV77" s="976"/>
      <c r="BW77" s="255"/>
      <c r="BX77" s="252"/>
    </row>
    <row r="78" spans="1:76" s="234" customFormat="1" ht="12.25" customHeight="1">
      <c r="B78" s="253"/>
      <c r="C78" s="259"/>
      <c r="D78" s="747"/>
      <c r="E78" s="748"/>
      <c r="F78" s="747"/>
      <c r="G78" s="748"/>
      <c r="H78" s="783"/>
      <c r="I78" s="784"/>
      <c r="J78" s="783"/>
      <c r="K78" s="784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1"/>
      <c r="W78" s="22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1"/>
      <c r="AI78" s="22"/>
      <c r="AJ78" s="20"/>
      <c r="AK78" s="20"/>
      <c r="AL78" s="20"/>
      <c r="AM78" s="20"/>
      <c r="AN78" s="20"/>
      <c r="AO78" s="20"/>
      <c r="AP78" s="20"/>
      <c r="AQ78" s="20"/>
      <c r="AR78" s="21"/>
      <c r="AS78" s="971"/>
      <c r="AT78" s="971"/>
      <c r="AU78" s="971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53"/>
      <c r="BI78" s="754"/>
      <c r="BJ78" s="754"/>
      <c r="BK78" s="755"/>
      <c r="BL78" s="141"/>
      <c r="BM78" s="142"/>
      <c r="BN78" s="142"/>
      <c r="BO78" s="143"/>
      <c r="BP78" s="741"/>
      <c r="BQ78" s="742"/>
      <c r="BR78" s="742"/>
      <c r="BS78" s="743"/>
      <c r="BT78" s="974"/>
      <c r="BU78" s="975"/>
      <c r="BV78" s="976"/>
      <c r="BW78" s="255"/>
      <c r="BX78" s="252"/>
    </row>
    <row r="79" spans="1:76" s="234" customFormat="1" ht="12.25" customHeight="1">
      <c r="B79" s="253"/>
      <c r="C79" s="261"/>
      <c r="D79" s="747"/>
      <c r="E79" s="748"/>
      <c r="F79" s="747"/>
      <c r="G79" s="748"/>
      <c r="H79" s="783"/>
      <c r="I79" s="784"/>
      <c r="J79" s="783"/>
      <c r="K79" s="784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1"/>
      <c r="W79" s="22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1"/>
      <c r="AI79" s="22"/>
      <c r="AJ79" s="20"/>
      <c r="AK79" s="20"/>
      <c r="AL79" s="20"/>
      <c r="AM79" s="20"/>
      <c r="AN79" s="20"/>
      <c r="AO79" s="20"/>
      <c r="AP79" s="20"/>
      <c r="AQ79" s="20"/>
      <c r="AR79" s="21"/>
      <c r="AS79" s="971"/>
      <c r="AT79" s="971"/>
      <c r="AU79" s="971"/>
      <c r="AV79" s="741"/>
      <c r="AW79" s="742"/>
      <c r="AX79" s="742"/>
      <c r="AY79" s="743"/>
      <c r="AZ79" s="756"/>
      <c r="BA79" s="757"/>
      <c r="BB79" s="757"/>
      <c r="BC79" s="758"/>
      <c r="BD79" s="741"/>
      <c r="BE79" s="742"/>
      <c r="BF79" s="742"/>
      <c r="BG79" s="743"/>
      <c r="BH79" s="753"/>
      <c r="BI79" s="754"/>
      <c r="BJ79" s="754"/>
      <c r="BK79" s="755"/>
      <c r="BL79" s="141"/>
      <c r="BM79" s="142"/>
      <c r="BN79" s="142"/>
      <c r="BO79" s="143"/>
      <c r="BP79" s="741"/>
      <c r="BQ79" s="742"/>
      <c r="BR79" s="742"/>
      <c r="BS79" s="743"/>
      <c r="BT79" s="974"/>
      <c r="BU79" s="975"/>
      <c r="BV79" s="976"/>
      <c r="BW79" s="255"/>
      <c r="BX79" s="252"/>
    </row>
    <row r="80" spans="1:76" ht="12.25" customHeight="1" thickBot="1">
      <c r="A80" s="269"/>
      <c r="B80" s="270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2"/>
      <c r="BX80" s="273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  <row r="135" spans="2:76"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6"/>
      <c r="X135" s="216"/>
      <c r="Y135" s="216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</row>
  </sheetData>
  <mergeCells count="697">
    <mergeCell ref="BL33:BO33"/>
    <mergeCell ref="AI33:AR33"/>
    <mergeCell ref="BT74:BV74"/>
    <mergeCell ref="BT79:BV79"/>
    <mergeCell ref="H79:I79"/>
    <mergeCell ref="J79:K79"/>
    <mergeCell ref="J77:K77"/>
    <mergeCell ref="AV75:AY75"/>
    <mergeCell ref="AZ75:BC75"/>
    <mergeCell ref="BD75:BG75"/>
    <mergeCell ref="BH75:BK75"/>
    <mergeCell ref="BP75:BS75"/>
    <mergeCell ref="BT75:BV75"/>
    <mergeCell ref="BT78:BV78"/>
    <mergeCell ref="H78:I78"/>
    <mergeCell ref="J78:K78"/>
    <mergeCell ref="BT77:BV77"/>
    <mergeCell ref="H76:I76"/>
    <mergeCell ref="J76:K76"/>
    <mergeCell ref="H77:I77"/>
    <mergeCell ref="BP79:BS79"/>
    <mergeCell ref="BT76:BV76"/>
    <mergeCell ref="BP78:BS78"/>
    <mergeCell ref="BP77:BS77"/>
    <mergeCell ref="BD74:BG74"/>
    <mergeCell ref="BH74:BK74"/>
    <mergeCell ref="BP74:BS74"/>
    <mergeCell ref="BD71:BG71"/>
    <mergeCell ref="BP76:BS76"/>
    <mergeCell ref="BD77:BG77"/>
    <mergeCell ref="BH77:BK77"/>
    <mergeCell ref="BP72:BS72"/>
    <mergeCell ref="AZ72:BC72"/>
    <mergeCell ref="BD72:BG72"/>
    <mergeCell ref="J73:K73"/>
    <mergeCell ref="BH72:BK72"/>
    <mergeCell ref="BD78:BG78"/>
    <mergeCell ref="BH78:BK78"/>
    <mergeCell ref="D79:E79"/>
    <mergeCell ref="F79:G79"/>
    <mergeCell ref="AS79:AU79"/>
    <mergeCell ref="BH76:BK76"/>
    <mergeCell ref="AV79:AY79"/>
    <mergeCell ref="AZ79:BC79"/>
    <mergeCell ref="BD79:BG79"/>
    <mergeCell ref="BH79:BK79"/>
    <mergeCell ref="AZ76:BC76"/>
    <mergeCell ref="BD76:BG76"/>
    <mergeCell ref="D77:E77"/>
    <mergeCell ref="F77:G77"/>
    <mergeCell ref="AS77:AU77"/>
    <mergeCell ref="AV77:AY77"/>
    <mergeCell ref="D78:E78"/>
    <mergeCell ref="F78:G78"/>
    <mergeCell ref="AS78:AU78"/>
    <mergeCell ref="AV78:AY78"/>
    <mergeCell ref="AZ78:BC78"/>
    <mergeCell ref="AZ77:BC77"/>
    <mergeCell ref="H75:I75"/>
    <mergeCell ref="J75:K75"/>
    <mergeCell ref="D75:E75"/>
    <mergeCell ref="F75:G75"/>
    <mergeCell ref="AS75:AU75"/>
    <mergeCell ref="D76:E76"/>
    <mergeCell ref="F76:G76"/>
    <mergeCell ref="AS76:AU76"/>
    <mergeCell ref="AV76:AY76"/>
    <mergeCell ref="BT72:BV72"/>
    <mergeCell ref="D73:E73"/>
    <mergeCell ref="F73:G73"/>
    <mergeCell ref="AS73:AU73"/>
    <mergeCell ref="AV73:AY73"/>
    <mergeCell ref="H74:I74"/>
    <mergeCell ref="J74:K74"/>
    <mergeCell ref="BP73:BS73"/>
    <mergeCell ref="BT73:BV73"/>
    <mergeCell ref="H72:I72"/>
    <mergeCell ref="J72:K72"/>
    <mergeCell ref="H73:I73"/>
    <mergeCell ref="D74:E74"/>
    <mergeCell ref="F74:G74"/>
    <mergeCell ref="AS74:AU74"/>
    <mergeCell ref="AV74:AY74"/>
    <mergeCell ref="AZ74:BC74"/>
    <mergeCell ref="AZ73:BC73"/>
    <mergeCell ref="BD73:BG73"/>
    <mergeCell ref="BH73:BK73"/>
    <mergeCell ref="D72:E72"/>
    <mergeCell ref="F72:G72"/>
    <mergeCell ref="AS72:AU72"/>
    <mergeCell ref="AV72:AY72"/>
    <mergeCell ref="BT70:BV70"/>
    <mergeCell ref="H70:I70"/>
    <mergeCell ref="J70:K70"/>
    <mergeCell ref="D71:E71"/>
    <mergeCell ref="F71:G71"/>
    <mergeCell ref="AS71:AU71"/>
    <mergeCell ref="BT71:BV71"/>
    <mergeCell ref="H71:I71"/>
    <mergeCell ref="J71:K71"/>
    <mergeCell ref="D70:E70"/>
    <mergeCell ref="F70:G70"/>
    <mergeCell ref="AS70:AU70"/>
    <mergeCell ref="AV70:AY70"/>
    <mergeCell ref="AZ70:BC70"/>
    <mergeCell ref="BD70:BG70"/>
    <mergeCell ref="BH70:BK70"/>
    <mergeCell ref="BP70:BS70"/>
    <mergeCell ref="AV71:AY71"/>
    <mergeCell ref="AZ71:BC71"/>
    <mergeCell ref="BH71:BK71"/>
    <mergeCell ref="BP71:BS71"/>
    <mergeCell ref="BT69:BV69"/>
    <mergeCell ref="H68:I68"/>
    <mergeCell ref="J68:K68"/>
    <mergeCell ref="H69:I69"/>
    <mergeCell ref="J69:K69"/>
    <mergeCell ref="D68:E68"/>
    <mergeCell ref="F68:G68"/>
    <mergeCell ref="AS68:AU68"/>
    <mergeCell ref="AV68:AY68"/>
    <mergeCell ref="AZ68:BC68"/>
    <mergeCell ref="BD68:BG68"/>
    <mergeCell ref="BH68:BK68"/>
    <mergeCell ref="BP68:BS68"/>
    <mergeCell ref="BT68:BV68"/>
    <mergeCell ref="D69:E69"/>
    <mergeCell ref="F69:G69"/>
    <mergeCell ref="AS69:AU69"/>
    <mergeCell ref="AV69:AY69"/>
    <mergeCell ref="AZ69:BC69"/>
    <mergeCell ref="BD69:BG69"/>
    <mergeCell ref="BH69:BK69"/>
    <mergeCell ref="BP69:BS69"/>
    <mergeCell ref="BT66:BV66"/>
    <mergeCell ref="H66:I66"/>
    <mergeCell ref="J66:K66"/>
    <mergeCell ref="H67:I67"/>
    <mergeCell ref="J67:K67"/>
    <mergeCell ref="D66:E66"/>
    <mergeCell ref="F66:G66"/>
    <mergeCell ref="AS66:AU66"/>
    <mergeCell ref="AV66:AY66"/>
    <mergeCell ref="D67:E67"/>
    <mergeCell ref="F67:G67"/>
    <mergeCell ref="AS67:AU67"/>
    <mergeCell ref="AV67:AY67"/>
    <mergeCell ref="AZ67:BC67"/>
    <mergeCell ref="BD67:BG67"/>
    <mergeCell ref="BH67:BK67"/>
    <mergeCell ref="BP67:BS67"/>
    <mergeCell ref="BT67:BV67"/>
    <mergeCell ref="AZ66:BC66"/>
    <mergeCell ref="BD66:BG66"/>
    <mergeCell ref="BH66:BK66"/>
    <mergeCell ref="BP66:BS66"/>
    <mergeCell ref="BT65:BV65"/>
    <mergeCell ref="H64:I64"/>
    <mergeCell ref="J64:K64"/>
    <mergeCell ref="H65:I65"/>
    <mergeCell ref="J65:K65"/>
    <mergeCell ref="D64:E64"/>
    <mergeCell ref="F64:G64"/>
    <mergeCell ref="AS64:AU64"/>
    <mergeCell ref="AV64:AY64"/>
    <mergeCell ref="AZ64:BC64"/>
    <mergeCell ref="BD64:BG64"/>
    <mergeCell ref="BH64:BK64"/>
    <mergeCell ref="BP64:BS64"/>
    <mergeCell ref="BT64:BV64"/>
    <mergeCell ref="D65:E65"/>
    <mergeCell ref="F65:G65"/>
    <mergeCell ref="AS65:AU65"/>
    <mergeCell ref="AV65:AY65"/>
    <mergeCell ref="AZ65:BC65"/>
    <mergeCell ref="BD65:BG65"/>
    <mergeCell ref="BH65:BK65"/>
    <mergeCell ref="BP65:BS65"/>
    <mergeCell ref="BH62:BK62"/>
    <mergeCell ref="BP62:BS62"/>
    <mergeCell ref="BT62:BV62"/>
    <mergeCell ref="H62:I62"/>
    <mergeCell ref="J62:K62"/>
    <mergeCell ref="H63:I63"/>
    <mergeCell ref="J63:K63"/>
    <mergeCell ref="D62:E62"/>
    <mergeCell ref="F62:G62"/>
    <mergeCell ref="AS62:AU62"/>
    <mergeCell ref="AV62:AY62"/>
    <mergeCell ref="D63:E63"/>
    <mergeCell ref="F63:G63"/>
    <mergeCell ref="AS63:AU63"/>
    <mergeCell ref="AV63:AY63"/>
    <mergeCell ref="AZ63:BC63"/>
    <mergeCell ref="BD63:BG63"/>
    <mergeCell ref="BH63:BK63"/>
    <mergeCell ref="BP63:BS63"/>
    <mergeCell ref="BT63:BV63"/>
    <mergeCell ref="AZ62:BC62"/>
    <mergeCell ref="BD62:BG62"/>
    <mergeCell ref="BP61:BS61"/>
    <mergeCell ref="BT61:BV61"/>
    <mergeCell ref="H60:I60"/>
    <mergeCell ref="J60:K60"/>
    <mergeCell ref="H61:I61"/>
    <mergeCell ref="J61:K61"/>
    <mergeCell ref="D60:E60"/>
    <mergeCell ref="F60:G60"/>
    <mergeCell ref="AS60:AU60"/>
    <mergeCell ref="AV60:AY60"/>
    <mergeCell ref="AZ60:BC60"/>
    <mergeCell ref="BD60:BG60"/>
    <mergeCell ref="BH60:BK60"/>
    <mergeCell ref="BP60:BS60"/>
    <mergeCell ref="BT60:BV60"/>
    <mergeCell ref="D61:E61"/>
    <mergeCell ref="F61:G61"/>
    <mergeCell ref="AS61:AU61"/>
    <mergeCell ref="AV61:AY61"/>
    <mergeCell ref="AZ61:BC61"/>
    <mergeCell ref="BD61:BG61"/>
    <mergeCell ref="BH61:BK61"/>
    <mergeCell ref="BD58:BG58"/>
    <mergeCell ref="BH58:BK58"/>
    <mergeCell ref="BP58:BS58"/>
    <mergeCell ref="BT58:BV58"/>
    <mergeCell ref="H58:I58"/>
    <mergeCell ref="J58:K58"/>
    <mergeCell ref="H59:I59"/>
    <mergeCell ref="J59:K59"/>
    <mergeCell ref="BD59:BG59"/>
    <mergeCell ref="BH59:BK59"/>
    <mergeCell ref="BP59:BS59"/>
    <mergeCell ref="BT59:BV59"/>
    <mergeCell ref="D58:E58"/>
    <mergeCell ref="F58:G58"/>
    <mergeCell ref="AS58:AU58"/>
    <mergeCell ref="AV58:AY58"/>
    <mergeCell ref="D59:E59"/>
    <mergeCell ref="F59:G59"/>
    <mergeCell ref="AS59:AU59"/>
    <mergeCell ref="AV59:AY59"/>
    <mergeCell ref="AZ59:BC59"/>
    <mergeCell ref="AZ58:BC58"/>
    <mergeCell ref="BP57:BS57"/>
    <mergeCell ref="BT57:BV57"/>
    <mergeCell ref="H56:I56"/>
    <mergeCell ref="J56:K56"/>
    <mergeCell ref="H57:I57"/>
    <mergeCell ref="J57:K57"/>
    <mergeCell ref="D56:E56"/>
    <mergeCell ref="F56:G56"/>
    <mergeCell ref="AS56:AU56"/>
    <mergeCell ref="AV56:AY56"/>
    <mergeCell ref="AZ56:BC56"/>
    <mergeCell ref="BD56:BG56"/>
    <mergeCell ref="BH56:BK56"/>
    <mergeCell ref="BP56:BS56"/>
    <mergeCell ref="BT56:BV56"/>
    <mergeCell ref="D57:E57"/>
    <mergeCell ref="F57:G57"/>
    <mergeCell ref="AS57:AU57"/>
    <mergeCell ref="AV57:AY57"/>
    <mergeCell ref="AZ57:BC57"/>
    <mergeCell ref="BD57:BG57"/>
    <mergeCell ref="BH57:BK57"/>
    <mergeCell ref="BD55:BG55"/>
    <mergeCell ref="BH55:BK55"/>
    <mergeCell ref="BP55:BS55"/>
    <mergeCell ref="BT55:BV55"/>
    <mergeCell ref="H55:I55"/>
    <mergeCell ref="J55:K55"/>
    <mergeCell ref="BH54:BK54"/>
    <mergeCell ref="BP54:BS54"/>
    <mergeCell ref="BT54:BV54"/>
    <mergeCell ref="H54:I54"/>
    <mergeCell ref="J54:K54"/>
    <mergeCell ref="BD54:BG54"/>
    <mergeCell ref="D55:E55"/>
    <mergeCell ref="F55:G55"/>
    <mergeCell ref="AS55:AU55"/>
    <mergeCell ref="AV55:AY55"/>
    <mergeCell ref="AZ55:BC55"/>
    <mergeCell ref="D54:E54"/>
    <mergeCell ref="F54:G54"/>
    <mergeCell ref="AS54:AU54"/>
    <mergeCell ref="AV54:AY54"/>
    <mergeCell ref="AZ54:BC54"/>
    <mergeCell ref="BP53:BS53"/>
    <mergeCell ref="BT53:BV53"/>
    <mergeCell ref="H52:I52"/>
    <mergeCell ref="J52:K52"/>
    <mergeCell ref="H53:I53"/>
    <mergeCell ref="J53:K53"/>
    <mergeCell ref="D52:E52"/>
    <mergeCell ref="F52:G52"/>
    <mergeCell ref="AS52:AU52"/>
    <mergeCell ref="AV52:AY52"/>
    <mergeCell ref="AZ52:BC52"/>
    <mergeCell ref="BD52:BG52"/>
    <mergeCell ref="BH52:BK52"/>
    <mergeCell ref="BP52:BS52"/>
    <mergeCell ref="BT52:BV52"/>
    <mergeCell ref="D53:E53"/>
    <mergeCell ref="F53:G53"/>
    <mergeCell ref="AS53:AU53"/>
    <mergeCell ref="AV53:AY53"/>
    <mergeCell ref="AZ53:BC53"/>
    <mergeCell ref="BD53:BG53"/>
    <mergeCell ref="BH53:BK53"/>
    <mergeCell ref="BD51:BG51"/>
    <mergeCell ref="BH51:BK51"/>
    <mergeCell ref="BP51:BS51"/>
    <mergeCell ref="BT51:BV51"/>
    <mergeCell ref="H51:I51"/>
    <mergeCell ref="J51:K51"/>
    <mergeCell ref="BH50:BK50"/>
    <mergeCell ref="BP50:BS50"/>
    <mergeCell ref="BT50:BV50"/>
    <mergeCell ref="H50:I50"/>
    <mergeCell ref="J50:K50"/>
    <mergeCell ref="BD50:BG50"/>
    <mergeCell ref="D51:E51"/>
    <mergeCell ref="F51:G51"/>
    <mergeCell ref="AS51:AU51"/>
    <mergeCell ref="AV51:AY51"/>
    <mergeCell ref="AZ51:BC51"/>
    <mergeCell ref="D50:E50"/>
    <mergeCell ref="F50:G50"/>
    <mergeCell ref="AS50:AU50"/>
    <mergeCell ref="AV50:AY50"/>
    <mergeCell ref="AZ50:BC50"/>
    <mergeCell ref="BP49:BS49"/>
    <mergeCell ref="BT49:BV49"/>
    <mergeCell ref="H48:I48"/>
    <mergeCell ref="J48:K48"/>
    <mergeCell ref="H49:I49"/>
    <mergeCell ref="J49:K49"/>
    <mergeCell ref="D48:E48"/>
    <mergeCell ref="F48:G48"/>
    <mergeCell ref="AS48:AU48"/>
    <mergeCell ref="AV48:AY48"/>
    <mergeCell ref="AZ48:BC48"/>
    <mergeCell ref="BD48:BG48"/>
    <mergeCell ref="BH48:BK48"/>
    <mergeCell ref="BP48:BS48"/>
    <mergeCell ref="BT48:BV48"/>
    <mergeCell ref="D49:E49"/>
    <mergeCell ref="F49:G49"/>
    <mergeCell ref="AS49:AU49"/>
    <mergeCell ref="AV49:AY49"/>
    <mergeCell ref="AZ49:BC49"/>
    <mergeCell ref="BD49:BG49"/>
    <mergeCell ref="BH49:BK49"/>
    <mergeCell ref="BD47:BG47"/>
    <mergeCell ref="BH47:BK47"/>
    <mergeCell ref="BP47:BS47"/>
    <mergeCell ref="BT47:BV47"/>
    <mergeCell ref="H47:I47"/>
    <mergeCell ref="J47:K47"/>
    <mergeCell ref="BH46:BK46"/>
    <mergeCell ref="BP46:BS46"/>
    <mergeCell ref="BT46:BV46"/>
    <mergeCell ref="H46:I46"/>
    <mergeCell ref="J46:K46"/>
    <mergeCell ref="BD46:BG46"/>
    <mergeCell ref="D47:E47"/>
    <mergeCell ref="F47:G47"/>
    <mergeCell ref="AS47:AU47"/>
    <mergeCell ref="AV47:AY47"/>
    <mergeCell ref="AZ47:BC47"/>
    <mergeCell ref="D46:E46"/>
    <mergeCell ref="F46:G46"/>
    <mergeCell ref="AS46:AU46"/>
    <mergeCell ref="AV46:AY46"/>
    <mergeCell ref="AZ46:BC46"/>
    <mergeCell ref="BP45:BS45"/>
    <mergeCell ref="BT45:BV45"/>
    <mergeCell ref="H44:I44"/>
    <mergeCell ref="J44:K44"/>
    <mergeCell ref="H45:I45"/>
    <mergeCell ref="J45:K45"/>
    <mergeCell ref="D44:E44"/>
    <mergeCell ref="F44:G44"/>
    <mergeCell ref="AS44:AU44"/>
    <mergeCell ref="AV44:AY44"/>
    <mergeCell ref="AZ44:BC44"/>
    <mergeCell ref="BD44:BG44"/>
    <mergeCell ref="BH44:BK44"/>
    <mergeCell ref="BP44:BS44"/>
    <mergeCell ref="BT44:BV44"/>
    <mergeCell ref="D45:E45"/>
    <mergeCell ref="F45:G45"/>
    <mergeCell ref="AS45:AU45"/>
    <mergeCell ref="AV45:AY45"/>
    <mergeCell ref="AZ45:BC45"/>
    <mergeCell ref="BD45:BG45"/>
    <mergeCell ref="BH45:BK45"/>
    <mergeCell ref="BD43:BG43"/>
    <mergeCell ref="BH43:BK43"/>
    <mergeCell ref="BP43:BS43"/>
    <mergeCell ref="BT43:BV43"/>
    <mergeCell ref="H43:I43"/>
    <mergeCell ref="J43:K43"/>
    <mergeCell ref="BH42:BK42"/>
    <mergeCell ref="BP42:BS42"/>
    <mergeCell ref="BT42:BV42"/>
    <mergeCell ref="H42:I42"/>
    <mergeCell ref="J42:K42"/>
    <mergeCell ref="BD42:BG42"/>
    <mergeCell ref="D43:E43"/>
    <mergeCell ref="F43:G43"/>
    <mergeCell ref="AS43:AU43"/>
    <mergeCell ref="AV43:AY43"/>
    <mergeCell ref="AZ43:BC43"/>
    <mergeCell ref="D42:E42"/>
    <mergeCell ref="F42:G42"/>
    <mergeCell ref="AS42:AU42"/>
    <mergeCell ref="AV42:AY42"/>
    <mergeCell ref="AZ42:BC42"/>
    <mergeCell ref="BP41:BS41"/>
    <mergeCell ref="BT41:BV41"/>
    <mergeCell ref="H40:I40"/>
    <mergeCell ref="J40:K40"/>
    <mergeCell ref="H41:I41"/>
    <mergeCell ref="J41:K41"/>
    <mergeCell ref="D40:E40"/>
    <mergeCell ref="F40:G40"/>
    <mergeCell ref="AS40:AU40"/>
    <mergeCell ref="AV40:AY40"/>
    <mergeCell ref="AZ40:BC40"/>
    <mergeCell ref="BD40:BG40"/>
    <mergeCell ref="BH40:BK40"/>
    <mergeCell ref="BP40:BS40"/>
    <mergeCell ref="BT40:BV40"/>
    <mergeCell ref="D41:E41"/>
    <mergeCell ref="F41:G41"/>
    <mergeCell ref="AS41:AU41"/>
    <mergeCell ref="AV41:AY41"/>
    <mergeCell ref="AZ41:BC41"/>
    <mergeCell ref="BD41:BG41"/>
    <mergeCell ref="BH41:BK41"/>
    <mergeCell ref="BD39:BG39"/>
    <mergeCell ref="BH39:BK39"/>
    <mergeCell ref="BP39:BS39"/>
    <mergeCell ref="BT39:BV39"/>
    <mergeCell ref="H39:I39"/>
    <mergeCell ref="J39:K39"/>
    <mergeCell ref="BH38:BK38"/>
    <mergeCell ref="BP38:BS38"/>
    <mergeCell ref="BT38:BV38"/>
    <mergeCell ref="H38:I38"/>
    <mergeCell ref="J38:K38"/>
    <mergeCell ref="BD38:BG38"/>
    <mergeCell ref="D39:E39"/>
    <mergeCell ref="F39:G39"/>
    <mergeCell ref="AS39:AU39"/>
    <mergeCell ref="AV39:AY39"/>
    <mergeCell ref="AZ39:BC39"/>
    <mergeCell ref="D38:E38"/>
    <mergeCell ref="F38:G38"/>
    <mergeCell ref="AS38:AU38"/>
    <mergeCell ref="AV38:AY38"/>
    <mergeCell ref="AZ38:BC38"/>
    <mergeCell ref="BP37:BS37"/>
    <mergeCell ref="BT37:BV37"/>
    <mergeCell ref="H36:I36"/>
    <mergeCell ref="J36:K36"/>
    <mergeCell ref="H37:I37"/>
    <mergeCell ref="J37:K37"/>
    <mergeCell ref="D36:E36"/>
    <mergeCell ref="F36:G36"/>
    <mergeCell ref="AS36:AU36"/>
    <mergeCell ref="AV36:AY36"/>
    <mergeCell ref="AZ36:BC36"/>
    <mergeCell ref="BD36:BG36"/>
    <mergeCell ref="BH36:BK36"/>
    <mergeCell ref="BP36:BS36"/>
    <mergeCell ref="BT36:BV36"/>
    <mergeCell ref="D37:E37"/>
    <mergeCell ref="F37:G37"/>
    <mergeCell ref="AS37:AU37"/>
    <mergeCell ref="AV37:AY37"/>
    <mergeCell ref="AZ37:BC37"/>
    <mergeCell ref="BD37:BG37"/>
    <mergeCell ref="BH37:BK37"/>
    <mergeCell ref="BD35:BG35"/>
    <mergeCell ref="BH35:BK35"/>
    <mergeCell ref="BP35:BS35"/>
    <mergeCell ref="BT35:BV35"/>
    <mergeCell ref="H35:I35"/>
    <mergeCell ref="J35:K35"/>
    <mergeCell ref="BH34:BK34"/>
    <mergeCell ref="BP34:BS34"/>
    <mergeCell ref="BT34:BV34"/>
    <mergeCell ref="H34:I34"/>
    <mergeCell ref="J34:K34"/>
    <mergeCell ref="BD34:BG34"/>
    <mergeCell ref="D35:E35"/>
    <mergeCell ref="F35:G35"/>
    <mergeCell ref="AS35:AU35"/>
    <mergeCell ref="AV35:AY35"/>
    <mergeCell ref="AZ35:BC35"/>
    <mergeCell ref="D34:E34"/>
    <mergeCell ref="F34:G34"/>
    <mergeCell ref="AS34:AU34"/>
    <mergeCell ref="AV34:AY34"/>
    <mergeCell ref="AZ34:BC34"/>
    <mergeCell ref="BP33:BS33"/>
    <mergeCell ref="BT33:BV33"/>
    <mergeCell ref="H32:I32"/>
    <mergeCell ref="J32:K32"/>
    <mergeCell ref="H33:I33"/>
    <mergeCell ref="J33:K33"/>
    <mergeCell ref="D32:E32"/>
    <mergeCell ref="F32:G32"/>
    <mergeCell ref="AS32:AU32"/>
    <mergeCell ref="AV32:AY32"/>
    <mergeCell ref="AZ32:BC32"/>
    <mergeCell ref="BD32:BG32"/>
    <mergeCell ref="BH32:BK32"/>
    <mergeCell ref="BP32:BS32"/>
    <mergeCell ref="BT32:BV32"/>
    <mergeCell ref="D33:E33"/>
    <mergeCell ref="F33:G33"/>
    <mergeCell ref="AS33:AU33"/>
    <mergeCell ref="AV33:AY33"/>
    <mergeCell ref="AZ33:BC33"/>
    <mergeCell ref="BD33:BG33"/>
    <mergeCell ref="BH33:BK33"/>
    <mergeCell ref="AI32:AR32"/>
    <mergeCell ref="BL32:BO32"/>
    <mergeCell ref="BD31:BG31"/>
    <mergeCell ref="BH31:BK31"/>
    <mergeCell ref="BP31:BS31"/>
    <mergeCell ref="BT31:BV31"/>
    <mergeCell ref="H31:I31"/>
    <mergeCell ref="J31:K31"/>
    <mergeCell ref="BH30:BK30"/>
    <mergeCell ref="BP30:BS30"/>
    <mergeCell ref="BT30:BV30"/>
    <mergeCell ref="H30:I30"/>
    <mergeCell ref="J30:K30"/>
    <mergeCell ref="BD30:BG30"/>
    <mergeCell ref="D31:E31"/>
    <mergeCell ref="F31:G31"/>
    <mergeCell ref="AS31:AU31"/>
    <mergeCell ref="AV31:AY31"/>
    <mergeCell ref="AZ31:BC31"/>
    <mergeCell ref="D30:E30"/>
    <mergeCell ref="F30:G30"/>
    <mergeCell ref="AS30:AU30"/>
    <mergeCell ref="AV30:AY30"/>
    <mergeCell ref="AZ30:BC30"/>
    <mergeCell ref="BP29:BS29"/>
    <mergeCell ref="BT29:BV29"/>
    <mergeCell ref="H28:I28"/>
    <mergeCell ref="J28:K28"/>
    <mergeCell ref="H29:I29"/>
    <mergeCell ref="J29:K29"/>
    <mergeCell ref="D28:E28"/>
    <mergeCell ref="F28:G28"/>
    <mergeCell ref="AS28:AU28"/>
    <mergeCell ref="AV28:AY28"/>
    <mergeCell ref="AZ28:BC28"/>
    <mergeCell ref="BD28:BG28"/>
    <mergeCell ref="BH28:BK28"/>
    <mergeCell ref="BP28:BS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D27:BG27"/>
    <mergeCell ref="BH27:BK27"/>
    <mergeCell ref="BP27:BS27"/>
    <mergeCell ref="BT27:BV27"/>
    <mergeCell ref="H27:I27"/>
    <mergeCell ref="J27:K27"/>
    <mergeCell ref="BH26:BK26"/>
    <mergeCell ref="BP26:BS26"/>
    <mergeCell ref="BT26:BV26"/>
    <mergeCell ref="H26:I26"/>
    <mergeCell ref="J26:K26"/>
    <mergeCell ref="BD26:BG26"/>
    <mergeCell ref="D27:E27"/>
    <mergeCell ref="F27:G27"/>
    <mergeCell ref="AS27:AU27"/>
    <mergeCell ref="AV27:AY27"/>
    <mergeCell ref="AZ27:BC27"/>
    <mergeCell ref="D26:E26"/>
    <mergeCell ref="F26:G26"/>
    <mergeCell ref="AS26:AU26"/>
    <mergeCell ref="AV26:AY26"/>
    <mergeCell ref="AZ26:BC26"/>
    <mergeCell ref="D25:E25"/>
    <mergeCell ref="F25:G25"/>
    <mergeCell ref="AS25:AU25"/>
    <mergeCell ref="H25:I25"/>
    <mergeCell ref="J25:K25"/>
    <mergeCell ref="BD24:BG24"/>
    <mergeCell ref="BH24:BK24"/>
    <mergeCell ref="BP24:BS24"/>
    <mergeCell ref="BT24:BV24"/>
    <mergeCell ref="AV25:AY25"/>
    <mergeCell ref="AZ25:BC25"/>
    <mergeCell ref="BD25:BG25"/>
    <mergeCell ref="BH25:BK25"/>
    <mergeCell ref="BP25:BS25"/>
    <mergeCell ref="BT25:BV25"/>
    <mergeCell ref="H24:I24"/>
    <mergeCell ref="J24:K24"/>
    <mergeCell ref="D23:E23"/>
    <mergeCell ref="F23:G23"/>
    <mergeCell ref="AI23:AR23"/>
    <mergeCell ref="AS23:AU23"/>
    <mergeCell ref="AV23:AY23"/>
    <mergeCell ref="AZ23:BC23"/>
    <mergeCell ref="D24:E24"/>
    <mergeCell ref="F24:G24"/>
    <mergeCell ref="AI24:AR24"/>
    <mergeCell ref="AS24:AU24"/>
    <mergeCell ref="AV24:AY24"/>
    <mergeCell ref="AZ24:BC24"/>
    <mergeCell ref="J23:K23"/>
    <mergeCell ref="BP22:BS22"/>
    <mergeCell ref="H21:I21"/>
    <mergeCell ref="J21:K21"/>
    <mergeCell ref="H22:I22"/>
    <mergeCell ref="J22:K22"/>
    <mergeCell ref="BT23:BV23"/>
    <mergeCell ref="BD23:BG23"/>
    <mergeCell ref="BH23:BK23"/>
    <mergeCell ref="BL23:BO23"/>
    <mergeCell ref="H23:I23"/>
    <mergeCell ref="BP21:BS21"/>
    <mergeCell ref="BT21:BV21"/>
    <mergeCell ref="BT22:BV22"/>
    <mergeCell ref="BP23:BS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AV19:AY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AI18:AR20"/>
    <mergeCell ref="AS18:AU20"/>
    <mergeCell ref="AV18:BS18"/>
    <mergeCell ref="J19:K20"/>
    <mergeCell ref="H19:I20"/>
    <mergeCell ref="BP19:BS20"/>
    <mergeCell ref="BL19:BO20"/>
    <mergeCell ref="BH19:BK20"/>
    <mergeCell ref="BD19:BG20"/>
    <mergeCell ref="AZ19:BC20"/>
    <mergeCell ref="BT18:BV20"/>
    <mergeCell ref="C14:H14"/>
    <mergeCell ref="I14:P14"/>
    <mergeCell ref="AS14:BC14"/>
    <mergeCell ref="C18:C20"/>
    <mergeCell ref="D18:E20"/>
    <mergeCell ref="F18:G20"/>
    <mergeCell ref="H18:K18"/>
    <mergeCell ref="L18:V20"/>
    <mergeCell ref="W18:AH20"/>
    <mergeCell ref="I12:P12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135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SMS_STATUS_SVT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567" t="s">
        <v>31</v>
      </c>
      <c r="D12" s="568"/>
      <c r="E12" s="568"/>
      <c r="F12" s="568"/>
      <c r="G12" s="568"/>
      <c r="H12" s="569"/>
      <c r="I12" s="1060" t="str">
        <f ca="1">C8</f>
        <v>SMS_STATUS_SVT</v>
      </c>
      <c r="J12" s="1171"/>
      <c r="K12" s="1171"/>
      <c r="L12" s="1171"/>
      <c r="M12" s="1171"/>
      <c r="N12" s="1171"/>
      <c r="O12" s="1171"/>
      <c r="P12" s="1172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592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1060" t="s">
        <v>1319</v>
      </c>
      <c r="J13" s="1061"/>
      <c r="K13" s="1061"/>
      <c r="L13" s="1061"/>
      <c r="M13" s="1061"/>
      <c r="N13" s="1061"/>
      <c r="O13" s="1061"/>
      <c r="P13" s="1062"/>
      <c r="Q13" s="789" t="s">
        <v>28</v>
      </c>
      <c r="R13" s="790"/>
      <c r="S13" s="790"/>
      <c r="T13" s="790"/>
      <c r="U13" s="791"/>
      <c r="V13" s="592" t="s">
        <v>6</v>
      </c>
      <c r="W13" s="132" t="s">
        <v>38</v>
      </c>
      <c r="X13" s="132"/>
      <c r="Y13" s="592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SUM(BP21:BS79)</f>
        <v>108</v>
      </c>
      <c r="J14" s="793"/>
      <c r="K14" s="793"/>
      <c r="L14" s="793"/>
      <c r="M14" s="793"/>
      <c r="N14" s="793"/>
      <c r="O14" s="793"/>
      <c r="P14" s="794"/>
      <c r="Q14" s="256"/>
      <c r="R14" s="256"/>
      <c r="S14" s="256"/>
      <c r="T14" s="256"/>
      <c r="U14" s="256"/>
      <c r="V14" s="256"/>
      <c r="W14" s="256"/>
      <c r="X14" s="256"/>
      <c r="Y14" s="256"/>
      <c r="Z14" s="256"/>
      <c r="AA14" s="256"/>
      <c r="AB14" s="256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573"/>
      <c r="BE14" s="573"/>
      <c r="BF14" s="573"/>
      <c r="BG14" s="573"/>
      <c r="BH14" s="573"/>
      <c r="BI14" s="573"/>
      <c r="BJ14" s="573"/>
      <c r="BK14" s="573"/>
      <c r="BL14" s="573"/>
      <c r="BM14" s="573"/>
      <c r="BN14" s="573"/>
      <c r="BO14" s="573"/>
      <c r="BP14" s="573"/>
      <c r="BQ14" s="573"/>
      <c r="BR14" s="573"/>
      <c r="BS14" s="573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1180"/>
      <c r="E19" s="1181"/>
      <c r="F19" s="1180"/>
      <c r="G19" s="1182"/>
      <c r="H19" s="1185" t="s">
        <v>19</v>
      </c>
      <c r="I19" s="1186"/>
      <c r="J19" s="1185" t="s">
        <v>20</v>
      </c>
      <c r="K19" s="1186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1183"/>
      <c r="AJ19" s="1184"/>
      <c r="AK19" s="1184"/>
      <c r="AL19" s="1184"/>
      <c r="AM19" s="1184"/>
      <c r="AN19" s="1184"/>
      <c r="AO19" s="1184"/>
      <c r="AP19" s="1184"/>
      <c r="AQ19" s="1184"/>
      <c r="AR19" s="1182"/>
      <c r="AS19" s="785"/>
      <c r="AT19" s="785"/>
      <c r="AU19" s="785"/>
      <c r="AV19" s="1178" t="s">
        <v>49</v>
      </c>
      <c r="AW19" s="1178"/>
      <c r="AX19" s="1178"/>
      <c r="AY19" s="1178"/>
      <c r="AZ19" s="1178" t="s">
        <v>270</v>
      </c>
      <c r="BA19" s="1178"/>
      <c r="BB19" s="1178"/>
      <c r="BC19" s="1178"/>
      <c r="BD19" s="1178" t="s">
        <v>271</v>
      </c>
      <c r="BE19" s="1178"/>
      <c r="BF19" s="1178"/>
      <c r="BG19" s="1178"/>
      <c r="BH19" s="1178" t="s">
        <v>50</v>
      </c>
      <c r="BI19" s="1178"/>
      <c r="BJ19" s="1178"/>
      <c r="BK19" s="1178"/>
      <c r="BL19" s="1178" t="s">
        <v>52</v>
      </c>
      <c r="BM19" s="1178"/>
      <c r="BN19" s="1178"/>
      <c r="BO19" s="1178"/>
      <c r="BP19" s="1178" t="s">
        <v>51</v>
      </c>
      <c r="BQ19" s="1178"/>
      <c r="BR19" s="1178"/>
      <c r="BS19" s="1178"/>
      <c r="BT19" s="785"/>
      <c r="BU19" s="785"/>
      <c r="BV19" s="785"/>
      <c r="BW19" s="255"/>
      <c r="BX19" s="252"/>
    </row>
    <row r="20" spans="2:76" s="234" customFormat="1" ht="12.25" customHeight="1">
      <c r="B20" s="253"/>
      <c r="C20" s="785"/>
      <c r="D20" s="801"/>
      <c r="E20" s="802"/>
      <c r="F20" s="804"/>
      <c r="G20" s="805"/>
      <c r="H20" s="1187"/>
      <c r="I20" s="1188"/>
      <c r="J20" s="1187"/>
      <c r="K20" s="1188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  <c r="AF20" s="785"/>
      <c r="AG20" s="785"/>
      <c r="AH20" s="785"/>
      <c r="AI20" s="804"/>
      <c r="AJ20" s="808"/>
      <c r="AK20" s="808"/>
      <c r="AL20" s="808"/>
      <c r="AM20" s="808"/>
      <c r="AN20" s="808"/>
      <c r="AO20" s="808"/>
      <c r="AP20" s="808"/>
      <c r="AQ20" s="808"/>
      <c r="AR20" s="805"/>
      <c r="AS20" s="785"/>
      <c r="AT20" s="785"/>
      <c r="AU20" s="785"/>
      <c r="AV20" s="1179"/>
      <c r="AW20" s="1179"/>
      <c r="AX20" s="1179"/>
      <c r="AY20" s="1179"/>
      <c r="AZ20" s="1179"/>
      <c r="BA20" s="1179"/>
      <c r="BB20" s="1179"/>
      <c r="BC20" s="1179"/>
      <c r="BD20" s="1179"/>
      <c r="BE20" s="1179"/>
      <c r="BF20" s="1179"/>
      <c r="BG20" s="1179"/>
      <c r="BH20" s="1179"/>
      <c r="BI20" s="1179"/>
      <c r="BJ20" s="1179"/>
      <c r="BK20" s="1179"/>
      <c r="BL20" s="1179"/>
      <c r="BM20" s="1179"/>
      <c r="BN20" s="1179"/>
      <c r="BO20" s="1179"/>
      <c r="BP20" s="1179"/>
      <c r="BQ20" s="1179"/>
      <c r="BR20" s="1179"/>
      <c r="BS20" s="1179"/>
      <c r="BT20" s="785"/>
      <c r="BU20" s="785"/>
      <c r="BV20" s="785"/>
      <c r="BW20" s="255"/>
      <c r="BX20" s="258"/>
    </row>
    <row r="21" spans="2:76" s="234" customFormat="1" ht="12" customHeight="1">
      <c r="B21" s="253"/>
      <c r="C21" s="261">
        <v>1</v>
      </c>
      <c r="D21" s="783">
        <v>1</v>
      </c>
      <c r="E21" s="784"/>
      <c r="F21" s="747"/>
      <c r="G21" s="748"/>
      <c r="H21" s="747"/>
      <c r="I21" s="748"/>
      <c r="J21" s="747"/>
      <c r="K21" s="748"/>
      <c r="L21" s="585" t="s">
        <v>22</v>
      </c>
      <c r="M21" s="585"/>
      <c r="N21" s="585"/>
      <c r="O21" s="585"/>
      <c r="P21" s="585"/>
      <c r="Q21" s="585"/>
      <c r="R21" s="585"/>
      <c r="S21" s="585"/>
      <c r="T21" s="585"/>
      <c r="U21" s="585"/>
      <c r="V21" s="586"/>
      <c r="W21" s="275" t="s">
        <v>22</v>
      </c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5" t="s">
        <v>22</v>
      </c>
      <c r="AJ21" s="276"/>
      <c r="AK21" s="276"/>
      <c r="AL21" s="276"/>
      <c r="AM21" s="276"/>
      <c r="AN21" s="276"/>
      <c r="AO21" s="276"/>
      <c r="AP21" s="276"/>
      <c r="AQ21" s="276"/>
      <c r="AR21" s="277"/>
      <c r="AS21" s="752" t="s">
        <v>18</v>
      </c>
      <c r="AT21" s="752"/>
      <c r="AU21" s="752"/>
      <c r="AV21" s="741">
        <f t="shared" ref="AV21:AV26" si="0">LEN(L21)+LEN(M21)+LEN(N21)+LEN(O21)+LEN(P21)+LEN(Q21)</f>
        <v>3</v>
      </c>
      <c r="AW21" s="742"/>
      <c r="AX21" s="742"/>
      <c r="AY21" s="743"/>
      <c r="AZ21" s="988">
        <v>17</v>
      </c>
      <c r="BA21" s="989"/>
      <c r="BB21" s="989"/>
      <c r="BC21" s="990"/>
      <c r="BD21" s="741">
        <f t="shared" ref="BD21:BD26" si="1">IF(AS21="String", AZ21, IF(AS21="Number",ROUNDUP(AZ21/2,0),0))</f>
        <v>17</v>
      </c>
      <c r="BE21" s="742"/>
      <c r="BF21" s="742"/>
      <c r="BG21" s="743"/>
      <c r="BH21" s="753">
        <f t="shared" ref="BH21:BH26" si="2"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 t="shared" ref="BP21:BP26" si="3">AV21+BD21+BH21</f>
        <v>20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104.25" customHeight="1">
      <c r="B22" s="253"/>
      <c r="C22" s="259">
        <v>2</v>
      </c>
      <c r="D22" s="783"/>
      <c r="E22" s="784"/>
      <c r="F22" s="783">
        <v>1</v>
      </c>
      <c r="G22" s="784"/>
      <c r="H22" s="783"/>
      <c r="I22" s="784"/>
      <c r="J22" s="783"/>
      <c r="K22" s="784"/>
      <c r="L22" s="594" t="s">
        <v>1310</v>
      </c>
      <c r="M22" s="585"/>
      <c r="N22" s="585"/>
      <c r="O22" s="585"/>
      <c r="P22" s="585"/>
      <c r="Q22" s="585"/>
      <c r="R22" s="585"/>
      <c r="S22" s="585"/>
      <c r="T22" s="585"/>
      <c r="U22" s="585"/>
      <c r="V22" s="586"/>
      <c r="W22" s="593" t="s">
        <v>1313</v>
      </c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7"/>
      <c r="AI22" s="749" t="s">
        <v>1334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2" t="s">
        <v>18</v>
      </c>
      <c r="AT22" s="752"/>
      <c r="AU22" s="752"/>
      <c r="AV22" s="741">
        <f t="shared" si="0"/>
        <v>21</v>
      </c>
      <c r="AW22" s="742"/>
      <c r="AX22" s="742"/>
      <c r="AY22" s="743"/>
      <c r="AZ22" s="988">
        <v>2</v>
      </c>
      <c r="BA22" s="989"/>
      <c r="BB22" s="989"/>
      <c r="BC22" s="990"/>
      <c r="BD22" s="741">
        <f t="shared" si="1"/>
        <v>2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23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46.5" customHeight="1">
      <c r="B23" s="253"/>
      <c r="C23" s="259">
        <v>3</v>
      </c>
      <c r="D23" s="747"/>
      <c r="E23" s="748"/>
      <c r="F23" s="747"/>
      <c r="G23" s="748"/>
      <c r="H23" s="783"/>
      <c r="I23" s="784"/>
      <c r="J23" s="783"/>
      <c r="K23" s="784"/>
      <c r="L23" s="571" t="s">
        <v>1311</v>
      </c>
      <c r="M23" s="590"/>
      <c r="N23" s="590"/>
      <c r="O23" s="590"/>
      <c r="P23" s="590"/>
      <c r="Q23" s="590"/>
      <c r="R23" s="590"/>
      <c r="S23" s="590"/>
      <c r="T23" s="590"/>
      <c r="U23" s="590"/>
      <c r="V23" s="591"/>
      <c r="W23" s="570" t="s">
        <v>1314</v>
      </c>
      <c r="X23" s="583"/>
      <c r="Y23" s="583"/>
      <c r="Z23" s="583"/>
      <c r="AA23" s="583"/>
      <c r="AB23" s="583"/>
      <c r="AC23" s="583"/>
      <c r="AD23" s="583"/>
      <c r="AE23" s="583"/>
      <c r="AF23" s="583"/>
      <c r="AG23" s="583"/>
      <c r="AH23" s="584"/>
      <c r="AI23" s="749" t="s">
        <v>1315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2" t="s">
        <v>18</v>
      </c>
      <c r="AT23" s="752"/>
      <c r="AU23" s="752"/>
      <c r="AV23" s="741">
        <f t="shared" si="0"/>
        <v>3</v>
      </c>
      <c r="AW23" s="742"/>
      <c r="AX23" s="742"/>
      <c r="AY23" s="743"/>
      <c r="AZ23" s="988">
        <v>0</v>
      </c>
      <c r="BA23" s="989"/>
      <c r="BB23" s="989"/>
      <c r="BC23" s="990"/>
      <c r="BD23" s="741">
        <f t="shared" si="1"/>
        <v>0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3</v>
      </c>
      <c r="BQ23" s="742"/>
      <c r="BR23" s="742"/>
      <c r="BS23" s="743"/>
      <c r="BT23" s="977"/>
      <c r="BU23" s="978"/>
      <c r="BV23" s="979"/>
      <c r="BW23" s="255"/>
      <c r="BX23" s="252"/>
    </row>
    <row r="24" spans="2:76" s="234" customFormat="1" ht="75.75" customHeight="1">
      <c r="B24" s="253"/>
      <c r="C24" s="261">
        <v>4</v>
      </c>
      <c r="D24" s="747"/>
      <c r="E24" s="748"/>
      <c r="F24" s="747"/>
      <c r="G24" s="748"/>
      <c r="H24" s="783"/>
      <c r="I24" s="784"/>
      <c r="J24" s="783"/>
      <c r="K24" s="784"/>
      <c r="L24" s="571" t="s">
        <v>1312</v>
      </c>
      <c r="M24" s="587"/>
      <c r="N24" s="587"/>
      <c r="O24" s="587"/>
      <c r="P24" s="587"/>
      <c r="Q24" s="587"/>
      <c r="R24" s="587"/>
      <c r="S24" s="587"/>
      <c r="T24" s="587"/>
      <c r="U24" s="587"/>
      <c r="V24" s="588"/>
      <c r="W24" s="570" t="s">
        <v>1307</v>
      </c>
      <c r="X24" s="587"/>
      <c r="Y24" s="587"/>
      <c r="Z24" s="587"/>
      <c r="AA24" s="587"/>
      <c r="AB24" s="587"/>
      <c r="AC24" s="587"/>
      <c r="AD24" s="587"/>
      <c r="AE24" s="587"/>
      <c r="AF24" s="587"/>
      <c r="AG24" s="587"/>
      <c r="AH24" s="588"/>
      <c r="AI24" s="951" t="s">
        <v>1317</v>
      </c>
      <c r="AJ24" s="952"/>
      <c r="AK24" s="952"/>
      <c r="AL24" s="952"/>
      <c r="AM24" s="952"/>
      <c r="AN24" s="952"/>
      <c r="AO24" s="952"/>
      <c r="AP24" s="952"/>
      <c r="AQ24" s="952"/>
      <c r="AR24" s="953"/>
      <c r="AS24" s="972" t="s">
        <v>42</v>
      </c>
      <c r="AT24" s="972"/>
      <c r="AU24" s="972"/>
      <c r="AV24" s="741">
        <f t="shared" si="0"/>
        <v>16</v>
      </c>
      <c r="AW24" s="742"/>
      <c r="AX24" s="742"/>
      <c r="AY24" s="743"/>
      <c r="AZ24" s="988">
        <v>1</v>
      </c>
      <c r="BA24" s="989"/>
      <c r="BB24" s="989"/>
      <c r="BC24" s="990"/>
      <c r="BD24" s="741">
        <f t="shared" si="1"/>
        <v>1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582"/>
      <c r="BM24" s="580"/>
      <c r="BN24" s="580"/>
      <c r="BO24" s="581"/>
      <c r="BP24" s="741">
        <f t="shared" si="3"/>
        <v>18</v>
      </c>
      <c r="BQ24" s="742"/>
      <c r="BR24" s="742"/>
      <c r="BS24" s="743"/>
      <c r="BT24" s="977"/>
      <c r="BU24" s="978"/>
      <c r="BV24" s="979"/>
      <c r="BW24" s="255"/>
      <c r="BX24" s="252"/>
    </row>
    <row r="25" spans="2:76" s="234" customFormat="1" ht="46.5" customHeight="1">
      <c r="B25" s="253"/>
      <c r="C25" s="259">
        <v>5</v>
      </c>
      <c r="D25" s="747"/>
      <c r="E25" s="748"/>
      <c r="F25" s="747"/>
      <c r="G25" s="748"/>
      <c r="H25" s="783"/>
      <c r="I25" s="784"/>
      <c r="J25" s="783"/>
      <c r="K25" s="784"/>
      <c r="L25" s="571" t="s">
        <v>512</v>
      </c>
      <c r="M25" s="590"/>
      <c r="N25" s="590"/>
      <c r="O25" s="590"/>
      <c r="P25" s="590"/>
      <c r="Q25" s="590"/>
      <c r="R25" s="590"/>
      <c r="S25" s="590"/>
      <c r="T25" s="590"/>
      <c r="U25" s="590"/>
      <c r="V25" s="591"/>
      <c r="W25" s="593" t="s">
        <v>513</v>
      </c>
      <c r="X25" s="590"/>
      <c r="Y25" s="590"/>
      <c r="Z25" s="590"/>
      <c r="AA25" s="590"/>
      <c r="AB25" s="590"/>
      <c r="AC25" s="590"/>
      <c r="AD25" s="590"/>
      <c r="AE25" s="590"/>
      <c r="AF25" s="590"/>
      <c r="AG25" s="590"/>
      <c r="AH25" s="591"/>
      <c r="AI25" s="951" t="s">
        <v>1316</v>
      </c>
      <c r="AJ25" s="952"/>
      <c r="AK25" s="952"/>
      <c r="AL25" s="952"/>
      <c r="AM25" s="952"/>
      <c r="AN25" s="952"/>
      <c r="AO25" s="952"/>
      <c r="AP25" s="952"/>
      <c r="AQ25" s="952"/>
      <c r="AR25" s="953"/>
      <c r="AS25" s="763" t="s">
        <v>42</v>
      </c>
      <c r="AT25" s="763"/>
      <c r="AU25" s="763"/>
      <c r="AV25" s="741">
        <f t="shared" si="0"/>
        <v>20</v>
      </c>
      <c r="AW25" s="742"/>
      <c r="AX25" s="742"/>
      <c r="AY25" s="743"/>
      <c r="AZ25" s="988">
        <v>10</v>
      </c>
      <c r="BA25" s="989"/>
      <c r="BB25" s="989"/>
      <c r="BC25" s="990"/>
      <c r="BD25" s="741">
        <f t="shared" si="1"/>
        <v>5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577"/>
      <c r="BM25" s="578"/>
      <c r="BN25" s="578"/>
      <c r="BO25" s="579"/>
      <c r="BP25" s="741">
        <f t="shared" si="3"/>
        <v>26</v>
      </c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12.25" customHeight="1">
      <c r="B26" s="253"/>
      <c r="C26" s="261">
        <v>6</v>
      </c>
      <c r="D26" s="747"/>
      <c r="E26" s="748"/>
      <c r="F26" s="747"/>
      <c r="G26" s="748"/>
      <c r="H26" s="783"/>
      <c r="I26" s="784"/>
      <c r="J26" s="783"/>
      <c r="K26" s="784"/>
      <c r="L26" s="571" t="s">
        <v>1009</v>
      </c>
      <c r="M26" s="590"/>
      <c r="N26" s="590"/>
      <c r="O26" s="590"/>
      <c r="P26" s="590"/>
      <c r="Q26" s="590"/>
      <c r="R26" s="590"/>
      <c r="S26" s="590"/>
      <c r="T26" s="590"/>
      <c r="U26" s="590"/>
      <c r="V26" s="591"/>
      <c r="W26" s="571" t="s">
        <v>1008</v>
      </c>
      <c r="X26" s="590"/>
      <c r="Y26" s="590"/>
      <c r="Z26" s="590"/>
      <c r="AA26" s="590"/>
      <c r="AB26" s="590"/>
      <c r="AC26" s="590"/>
      <c r="AD26" s="590"/>
      <c r="AE26" s="590"/>
      <c r="AF26" s="590"/>
      <c r="AG26" s="590"/>
      <c r="AH26" s="591"/>
      <c r="AI26" s="570" t="s">
        <v>832</v>
      </c>
      <c r="AJ26" s="571"/>
      <c r="AK26" s="571"/>
      <c r="AL26" s="571"/>
      <c r="AM26" s="571"/>
      <c r="AN26" s="571"/>
      <c r="AO26" s="571"/>
      <c r="AP26" s="571"/>
      <c r="AQ26" s="571"/>
      <c r="AR26" s="572"/>
      <c r="AS26" s="763" t="s">
        <v>42</v>
      </c>
      <c r="AT26" s="763"/>
      <c r="AU26" s="763"/>
      <c r="AV26" s="741">
        <f t="shared" si="0"/>
        <v>12</v>
      </c>
      <c r="AW26" s="742"/>
      <c r="AX26" s="742"/>
      <c r="AY26" s="743"/>
      <c r="AZ26" s="988">
        <v>10</v>
      </c>
      <c r="BA26" s="989"/>
      <c r="BB26" s="989"/>
      <c r="BC26" s="990"/>
      <c r="BD26" s="741">
        <f t="shared" si="1"/>
        <v>5</v>
      </c>
      <c r="BE26" s="742"/>
      <c r="BF26" s="742"/>
      <c r="BG26" s="743"/>
      <c r="BH26" s="753">
        <f t="shared" si="2"/>
        <v>1</v>
      </c>
      <c r="BI26" s="754"/>
      <c r="BJ26" s="754"/>
      <c r="BK26" s="755"/>
      <c r="BL26" s="577"/>
      <c r="BM26" s="578"/>
      <c r="BN26" s="578"/>
      <c r="BO26" s="579"/>
      <c r="BP26" s="741">
        <f t="shared" si="3"/>
        <v>18</v>
      </c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12.25" customHeight="1">
      <c r="B27" s="253"/>
      <c r="C27" s="259"/>
      <c r="D27" s="747"/>
      <c r="E27" s="748"/>
      <c r="F27" s="747"/>
      <c r="G27" s="748"/>
      <c r="H27" s="783"/>
      <c r="I27" s="784"/>
      <c r="J27" s="783"/>
      <c r="K27" s="784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1"/>
      <c r="W27" s="589"/>
      <c r="X27" s="590"/>
      <c r="Y27" s="590"/>
      <c r="Z27" s="590"/>
      <c r="AA27" s="590"/>
      <c r="AB27" s="590"/>
      <c r="AC27" s="590"/>
      <c r="AD27" s="590"/>
      <c r="AE27" s="590"/>
      <c r="AF27" s="590"/>
      <c r="AG27" s="590"/>
      <c r="AH27" s="591"/>
      <c r="AI27" s="589"/>
      <c r="AJ27" s="590"/>
      <c r="AK27" s="590"/>
      <c r="AL27" s="590"/>
      <c r="AM27" s="590"/>
      <c r="AN27" s="590"/>
      <c r="AO27" s="590"/>
      <c r="AP27" s="590"/>
      <c r="AQ27" s="590"/>
      <c r="AR27" s="591"/>
      <c r="AS27" s="971"/>
      <c r="AT27" s="971"/>
      <c r="AU27" s="971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577"/>
      <c r="BM27" s="578"/>
      <c r="BN27" s="578"/>
      <c r="BO27" s="579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12.25" customHeight="1">
      <c r="B28" s="253"/>
      <c r="C28" s="261"/>
      <c r="D28" s="747"/>
      <c r="E28" s="748"/>
      <c r="F28" s="747"/>
      <c r="G28" s="748"/>
      <c r="H28" s="783"/>
      <c r="I28" s="784"/>
      <c r="J28" s="783"/>
      <c r="K28" s="784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1"/>
      <c r="W28" s="589"/>
      <c r="X28" s="590"/>
      <c r="Y28" s="590"/>
      <c r="Z28" s="590"/>
      <c r="AA28" s="590"/>
      <c r="AB28" s="590"/>
      <c r="AC28" s="590"/>
      <c r="AD28" s="590"/>
      <c r="AE28" s="590"/>
      <c r="AF28" s="590"/>
      <c r="AG28" s="590"/>
      <c r="AH28" s="591"/>
      <c r="AI28" s="589"/>
      <c r="AJ28" s="590"/>
      <c r="AK28" s="590"/>
      <c r="AL28" s="590"/>
      <c r="AM28" s="590"/>
      <c r="AN28" s="590"/>
      <c r="AO28" s="590"/>
      <c r="AP28" s="590"/>
      <c r="AQ28" s="590"/>
      <c r="AR28" s="591"/>
      <c r="AS28" s="971"/>
      <c r="AT28" s="971"/>
      <c r="AU28" s="971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577"/>
      <c r="BM28" s="578"/>
      <c r="BN28" s="578"/>
      <c r="BO28" s="579"/>
      <c r="BP28" s="741"/>
      <c r="BQ28" s="742"/>
      <c r="BR28" s="742"/>
      <c r="BS28" s="743"/>
      <c r="BT28" s="974"/>
      <c r="BU28" s="975"/>
      <c r="BV28" s="976"/>
      <c r="BW28" s="255"/>
      <c r="BX28" s="252"/>
    </row>
    <row r="29" spans="2:76" s="234" customFormat="1" ht="12.25" customHeight="1">
      <c r="B29" s="253"/>
      <c r="C29" s="259"/>
      <c r="D29" s="747"/>
      <c r="E29" s="748"/>
      <c r="F29" s="747"/>
      <c r="G29" s="748"/>
      <c r="H29" s="783"/>
      <c r="I29" s="784"/>
      <c r="J29" s="783"/>
      <c r="K29" s="784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1"/>
      <c r="W29" s="589"/>
      <c r="X29" s="590"/>
      <c r="Y29" s="590"/>
      <c r="Z29" s="590"/>
      <c r="AA29" s="590"/>
      <c r="AB29" s="590"/>
      <c r="AC29" s="590"/>
      <c r="AD29" s="590"/>
      <c r="AE29" s="590"/>
      <c r="AF29" s="590"/>
      <c r="AG29" s="590"/>
      <c r="AH29" s="591"/>
      <c r="AI29" s="589"/>
      <c r="AJ29" s="590"/>
      <c r="AK29" s="590"/>
      <c r="AL29" s="590"/>
      <c r="AM29" s="590"/>
      <c r="AN29" s="590"/>
      <c r="AO29" s="590"/>
      <c r="AP29" s="590"/>
      <c r="AQ29" s="590"/>
      <c r="AR29" s="591"/>
      <c r="AS29" s="971"/>
      <c r="AT29" s="971"/>
      <c r="AU29" s="971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574"/>
      <c r="BM29" s="575"/>
      <c r="BN29" s="575"/>
      <c r="BO29" s="576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12.25" customHeight="1">
      <c r="B30" s="253"/>
      <c r="C30" s="261"/>
      <c r="D30" s="747"/>
      <c r="E30" s="748"/>
      <c r="F30" s="747"/>
      <c r="G30" s="748"/>
      <c r="H30" s="783"/>
      <c r="I30" s="784"/>
      <c r="J30" s="783"/>
      <c r="K30" s="784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1"/>
      <c r="W30" s="589"/>
      <c r="X30" s="590"/>
      <c r="Y30" s="590"/>
      <c r="Z30" s="590"/>
      <c r="AA30" s="590"/>
      <c r="AB30" s="590"/>
      <c r="AC30" s="590"/>
      <c r="AD30" s="590"/>
      <c r="AE30" s="590"/>
      <c r="AF30" s="590"/>
      <c r="AG30" s="590"/>
      <c r="AH30" s="591"/>
      <c r="AI30" s="589"/>
      <c r="AJ30" s="590"/>
      <c r="AK30" s="590"/>
      <c r="AL30" s="590"/>
      <c r="AM30" s="590"/>
      <c r="AN30" s="590"/>
      <c r="AO30" s="590"/>
      <c r="AP30" s="590"/>
      <c r="AQ30" s="590"/>
      <c r="AR30" s="591"/>
      <c r="AS30" s="971"/>
      <c r="AT30" s="971"/>
      <c r="AU30" s="971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574"/>
      <c r="BM30" s="575"/>
      <c r="BN30" s="575"/>
      <c r="BO30" s="576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 ht="12.25" customHeight="1">
      <c r="B31" s="253"/>
      <c r="C31" s="259"/>
      <c r="D31" s="747"/>
      <c r="E31" s="748"/>
      <c r="F31" s="747"/>
      <c r="G31" s="748"/>
      <c r="H31" s="783"/>
      <c r="I31" s="784"/>
      <c r="J31" s="783"/>
      <c r="K31" s="784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1"/>
      <c r="W31" s="590"/>
      <c r="X31" s="590"/>
      <c r="Y31" s="590"/>
      <c r="Z31" s="590"/>
      <c r="AA31" s="590"/>
      <c r="AB31" s="590"/>
      <c r="AC31" s="590"/>
      <c r="AD31" s="590"/>
      <c r="AE31" s="590"/>
      <c r="AF31" s="590"/>
      <c r="AG31" s="590"/>
      <c r="AH31" s="591"/>
      <c r="AI31" s="589"/>
      <c r="AJ31" s="590"/>
      <c r="AK31" s="590"/>
      <c r="AL31" s="590"/>
      <c r="AM31" s="590"/>
      <c r="AN31" s="590"/>
      <c r="AO31" s="590"/>
      <c r="AP31" s="590"/>
      <c r="AQ31" s="590"/>
      <c r="AR31" s="591"/>
      <c r="AS31" s="971"/>
      <c r="AT31" s="971"/>
      <c r="AU31" s="971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577"/>
      <c r="BM31" s="578"/>
      <c r="BN31" s="578"/>
      <c r="BO31" s="579"/>
      <c r="BP31" s="741"/>
      <c r="BQ31" s="742"/>
      <c r="BR31" s="742"/>
      <c r="BS31" s="743"/>
      <c r="BT31" s="974"/>
      <c r="BU31" s="975"/>
      <c r="BV31" s="976"/>
      <c r="BW31" s="255"/>
      <c r="BX31" s="252"/>
    </row>
    <row r="32" spans="2:76" s="234" customFormat="1">
      <c r="B32" s="253"/>
      <c r="C32" s="259"/>
      <c r="D32" s="747"/>
      <c r="E32" s="748"/>
      <c r="F32" s="747"/>
      <c r="G32" s="748"/>
      <c r="H32" s="783"/>
      <c r="I32" s="784"/>
      <c r="J32" s="783"/>
      <c r="K32" s="784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2"/>
      <c r="W32" s="570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2"/>
      <c r="AI32" s="957"/>
      <c r="AJ32" s="958"/>
      <c r="AK32" s="958"/>
      <c r="AL32" s="958"/>
      <c r="AM32" s="958"/>
      <c r="AN32" s="958"/>
      <c r="AO32" s="958"/>
      <c r="AP32" s="958"/>
      <c r="AQ32" s="958"/>
      <c r="AR32" s="959"/>
      <c r="AS32" s="1210"/>
      <c r="AT32" s="1210"/>
      <c r="AU32" s="1210"/>
      <c r="AV32" s="940"/>
      <c r="AW32" s="941"/>
      <c r="AX32" s="941"/>
      <c r="AY32" s="942"/>
      <c r="AZ32" s="943"/>
      <c r="BA32" s="944"/>
      <c r="BB32" s="944"/>
      <c r="BC32" s="945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52"/>
      <c r="BU32" s="1053"/>
      <c r="BV32" s="1054"/>
      <c r="BW32" s="255"/>
      <c r="BX32" s="252"/>
    </row>
    <row r="33" spans="2:76" s="234" customFormat="1" ht="12.25" customHeight="1">
      <c r="B33" s="253"/>
      <c r="C33" s="259"/>
      <c r="D33" s="747"/>
      <c r="E33" s="748"/>
      <c r="F33" s="747"/>
      <c r="G33" s="748"/>
      <c r="H33" s="783"/>
      <c r="I33" s="784"/>
      <c r="J33" s="783"/>
      <c r="K33" s="784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2"/>
      <c r="W33" s="570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2"/>
      <c r="AI33" s="570"/>
      <c r="AJ33" s="571"/>
      <c r="AK33" s="571"/>
      <c r="AL33" s="571"/>
      <c r="AM33" s="571"/>
      <c r="AN33" s="571"/>
      <c r="AO33" s="571"/>
      <c r="AP33" s="571"/>
      <c r="AQ33" s="571"/>
      <c r="AR33" s="572"/>
      <c r="AS33" s="1210"/>
      <c r="AT33" s="1210"/>
      <c r="AU33" s="1210"/>
      <c r="AV33" s="940"/>
      <c r="AW33" s="941"/>
      <c r="AX33" s="941"/>
      <c r="AY33" s="942"/>
      <c r="AZ33" s="943"/>
      <c r="BA33" s="944"/>
      <c r="BB33" s="944"/>
      <c r="BC33" s="945"/>
      <c r="BD33" s="940"/>
      <c r="BE33" s="941"/>
      <c r="BF33" s="941"/>
      <c r="BG33" s="942"/>
      <c r="BH33" s="943"/>
      <c r="BI33" s="944"/>
      <c r="BJ33" s="944"/>
      <c r="BK33" s="945"/>
      <c r="BL33" s="943"/>
      <c r="BM33" s="944"/>
      <c r="BN33" s="944"/>
      <c r="BO33" s="945"/>
      <c r="BP33" s="940"/>
      <c r="BQ33" s="941"/>
      <c r="BR33" s="941"/>
      <c r="BS33" s="942"/>
      <c r="BT33" s="1052"/>
      <c r="BU33" s="1053"/>
      <c r="BV33" s="1054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783"/>
      <c r="I34" s="784"/>
      <c r="J34" s="783"/>
      <c r="K34" s="784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1"/>
      <c r="W34" s="589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1"/>
      <c r="AI34" s="589"/>
      <c r="AJ34" s="590"/>
      <c r="AK34" s="590"/>
      <c r="AL34" s="590"/>
      <c r="AM34" s="590"/>
      <c r="AN34" s="590"/>
      <c r="AO34" s="590"/>
      <c r="AP34" s="590"/>
      <c r="AQ34" s="590"/>
      <c r="AR34" s="591"/>
      <c r="AS34" s="973"/>
      <c r="AT34" s="973"/>
      <c r="AU34" s="973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577"/>
      <c r="BM34" s="578"/>
      <c r="BN34" s="578"/>
      <c r="BO34" s="579"/>
      <c r="BP34" s="741"/>
      <c r="BQ34" s="742"/>
      <c r="BR34" s="742"/>
      <c r="BS34" s="743"/>
      <c r="BT34" s="974"/>
      <c r="BU34" s="975"/>
      <c r="BV34" s="976"/>
      <c r="BW34" s="255"/>
      <c r="BX34" s="252"/>
    </row>
    <row r="35" spans="2:76" s="234" customFormat="1" ht="12.25" customHeight="1">
      <c r="B35" s="253"/>
      <c r="C35" s="259"/>
      <c r="D35" s="747"/>
      <c r="E35" s="748"/>
      <c r="F35" s="747"/>
      <c r="G35" s="748"/>
      <c r="H35" s="783"/>
      <c r="I35" s="784"/>
      <c r="J35" s="783"/>
      <c r="K35" s="784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1"/>
      <c r="W35" s="589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1"/>
      <c r="AI35" s="589"/>
      <c r="AJ35" s="590"/>
      <c r="AK35" s="590"/>
      <c r="AL35" s="590"/>
      <c r="AM35" s="590"/>
      <c r="AN35" s="590"/>
      <c r="AO35" s="590"/>
      <c r="AP35" s="590"/>
      <c r="AQ35" s="590"/>
      <c r="AR35" s="591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577"/>
      <c r="BM35" s="578"/>
      <c r="BN35" s="578"/>
      <c r="BO35" s="579"/>
      <c r="BP35" s="741"/>
      <c r="BQ35" s="742"/>
      <c r="BR35" s="742"/>
      <c r="BS35" s="743"/>
      <c r="BT35" s="974"/>
      <c r="BU35" s="975"/>
      <c r="BV35" s="976"/>
      <c r="BW35" s="255"/>
      <c r="BX35" s="252"/>
    </row>
    <row r="36" spans="2:76" s="234" customFormat="1" ht="12.25" customHeight="1">
      <c r="B36" s="244"/>
      <c r="C36" s="261"/>
      <c r="D36" s="747"/>
      <c r="E36" s="748"/>
      <c r="F36" s="747"/>
      <c r="G36" s="748"/>
      <c r="H36" s="783"/>
      <c r="I36" s="784"/>
      <c r="J36" s="783"/>
      <c r="K36" s="784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1"/>
      <c r="W36" s="589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1"/>
      <c r="AI36" s="589"/>
      <c r="AJ36" s="590"/>
      <c r="AK36" s="590"/>
      <c r="AL36" s="590"/>
      <c r="AM36" s="590"/>
      <c r="AN36" s="590"/>
      <c r="AO36" s="590"/>
      <c r="AP36" s="590"/>
      <c r="AQ36" s="590"/>
      <c r="AR36" s="591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577"/>
      <c r="BM36" s="578"/>
      <c r="BN36" s="578"/>
      <c r="BO36" s="579"/>
      <c r="BP36" s="741"/>
      <c r="BQ36" s="742"/>
      <c r="BR36" s="742"/>
      <c r="BS36" s="743"/>
      <c r="BT36" s="974"/>
      <c r="BU36" s="975"/>
      <c r="BV36" s="976"/>
      <c r="BW36" s="255"/>
      <c r="BX36" s="252"/>
    </row>
    <row r="37" spans="2:76" s="234" customFormat="1" ht="12.25" customHeight="1">
      <c r="B37" s="244"/>
      <c r="C37" s="259"/>
      <c r="D37" s="747"/>
      <c r="E37" s="748"/>
      <c r="F37" s="747"/>
      <c r="G37" s="748"/>
      <c r="H37" s="783"/>
      <c r="I37" s="784"/>
      <c r="J37" s="783"/>
      <c r="K37" s="784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1"/>
      <c r="W37" s="589"/>
      <c r="X37" s="590"/>
      <c r="Y37" s="590"/>
      <c r="Z37" s="590"/>
      <c r="AA37" s="590"/>
      <c r="AB37" s="590"/>
      <c r="AC37" s="590"/>
      <c r="AD37" s="590"/>
      <c r="AE37" s="590"/>
      <c r="AF37" s="590"/>
      <c r="AG37" s="590"/>
      <c r="AH37" s="591"/>
      <c r="AI37" s="589"/>
      <c r="AJ37" s="590"/>
      <c r="AK37" s="590"/>
      <c r="AL37" s="590"/>
      <c r="AM37" s="590"/>
      <c r="AN37" s="590"/>
      <c r="AO37" s="590"/>
      <c r="AP37" s="590"/>
      <c r="AQ37" s="590"/>
      <c r="AR37" s="591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577"/>
      <c r="BM37" s="578"/>
      <c r="BN37" s="578"/>
      <c r="BO37" s="579"/>
      <c r="BP37" s="741"/>
      <c r="BQ37" s="742"/>
      <c r="BR37" s="742"/>
      <c r="BS37" s="743"/>
      <c r="BT37" s="974"/>
      <c r="BU37" s="975"/>
      <c r="BV37" s="976"/>
      <c r="BW37" s="255"/>
      <c r="BX37" s="252"/>
    </row>
    <row r="38" spans="2:76" s="234" customFormat="1" ht="12.25" customHeight="1">
      <c r="B38" s="244"/>
      <c r="C38" s="261"/>
      <c r="D38" s="747"/>
      <c r="E38" s="748"/>
      <c r="F38" s="747"/>
      <c r="G38" s="748"/>
      <c r="H38" s="783"/>
      <c r="I38" s="784"/>
      <c r="J38" s="783"/>
      <c r="K38" s="784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1"/>
      <c r="W38" s="589"/>
      <c r="X38" s="590"/>
      <c r="Y38" s="590"/>
      <c r="Z38" s="590"/>
      <c r="AA38" s="590"/>
      <c r="AB38" s="590"/>
      <c r="AC38" s="590"/>
      <c r="AD38" s="590"/>
      <c r="AE38" s="590"/>
      <c r="AF38" s="590"/>
      <c r="AG38" s="590"/>
      <c r="AH38" s="591"/>
      <c r="AI38" s="589"/>
      <c r="AJ38" s="590"/>
      <c r="AK38" s="590"/>
      <c r="AL38" s="590"/>
      <c r="AM38" s="590"/>
      <c r="AN38" s="590"/>
      <c r="AO38" s="590"/>
      <c r="AP38" s="590"/>
      <c r="AQ38" s="590"/>
      <c r="AR38" s="591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577"/>
      <c r="BM38" s="578"/>
      <c r="BN38" s="578"/>
      <c r="BO38" s="579"/>
      <c r="BP38" s="741"/>
      <c r="BQ38" s="742"/>
      <c r="BR38" s="742"/>
      <c r="BS38" s="743"/>
      <c r="BT38" s="974"/>
      <c r="BU38" s="975"/>
      <c r="BV38" s="976"/>
      <c r="BW38" s="255"/>
      <c r="BX38" s="252"/>
    </row>
    <row r="39" spans="2:76" s="234" customFormat="1" ht="12.25" customHeight="1">
      <c r="B39" s="253"/>
      <c r="C39" s="259"/>
      <c r="D39" s="747"/>
      <c r="E39" s="748"/>
      <c r="F39" s="747"/>
      <c r="G39" s="748"/>
      <c r="H39" s="783"/>
      <c r="I39" s="784"/>
      <c r="J39" s="783"/>
      <c r="K39" s="784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1"/>
      <c r="W39" s="589"/>
      <c r="X39" s="590"/>
      <c r="Y39" s="590"/>
      <c r="Z39" s="590"/>
      <c r="AA39" s="590"/>
      <c r="AB39" s="590"/>
      <c r="AC39" s="590"/>
      <c r="AD39" s="590"/>
      <c r="AE39" s="590"/>
      <c r="AF39" s="590"/>
      <c r="AG39" s="590"/>
      <c r="AH39" s="591"/>
      <c r="AI39" s="589"/>
      <c r="AJ39" s="590"/>
      <c r="AK39" s="590"/>
      <c r="AL39" s="590"/>
      <c r="AM39" s="590"/>
      <c r="AN39" s="590"/>
      <c r="AO39" s="590"/>
      <c r="AP39" s="590"/>
      <c r="AQ39" s="590"/>
      <c r="AR39" s="591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577"/>
      <c r="BM39" s="578"/>
      <c r="BN39" s="578"/>
      <c r="BO39" s="579"/>
      <c r="BP39" s="741"/>
      <c r="BQ39" s="742"/>
      <c r="BR39" s="742"/>
      <c r="BS39" s="743"/>
      <c r="BT39" s="974"/>
      <c r="BU39" s="975"/>
      <c r="BV39" s="976"/>
      <c r="BW39" s="255"/>
      <c r="BX39" s="252"/>
    </row>
    <row r="40" spans="2:76" s="234" customFormat="1" ht="12.25" customHeight="1">
      <c r="B40" s="253"/>
      <c r="C40" s="259"/>
      <c r="D40" s="747"/>
      <c r="E40" s="748"/>
      <c r="F40" s="747"/>
      <c r="G40" s="748"/>
      <c r="H40" s="783"/>
      <c r="I40" s="784"/>
      <c r="J40" s="783"/>
      <c r="K40" s="784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1"/>
      <c r="W40" s="589"/>
      <c r="X40" s="590"/>
      <c r="Y40" s="590"/>
      <c r="Z40" s="590"/>
      <c r="AA40" s="590"/>
      <c r="AB40" s="590"/>
      <c r="AC40" s="590"/>
      <c r="AD40" s="590"/>
      <c r="AE40" s="590"/>
      <c r="AF40" s="590"/>
      <c r="AG40" s="590"/>
      <c r="AH40" s="591"/>
      <c r="AI40" s="589"/>
      <c r="AJ40" s="590"/>
      <c r="AK40" s="590"/>
      <c r="AL40" s="590"/>
      <c r="AM40" s="590"/>
      <c r="AN40" s="590"/>
      <c r="AO40" s="590"/>
      <c r="AP40" s="590"/>
      <c r="AQ40" s="590"/>
      <c r="AR40" s="591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577"/>
      <c r="BM40" s="578"/>
      <c r="BN40" s="578"/>
      <c r="BO40" s="579"/>
      <c r="BP40" s="741"/>
      <c r="BQ40" s="742"/>
      <c r="BR40" s="742"/>
      <c r="BS40" s="743"/>
      <c r="BT40" s="974"/>
      <c r="BU40" s="975"/>
      <c r="BV40" s="976"/>
      <c r="BW40" s="255"/>
      <c r="BX40" s="252"/>
    </row>
    <row r="41" spans="2:76" s="234" customFormat="1" ht="12.25" customHeight="1">
      <c r="B41" s="253"/>
      <c r="C41" s="261"/>
      <c r="D41" s="747"/>
      <c r="E41" s="748"/>
      <c r="F41" s="747"/>
      <c r="G41" s="748"/>
      <c r="H41" s="783"/>
      <c r="I41" s="784"/>
      <c r="J41" s="783"/>
      <c r="K41" s="784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1"/>
      <c r="W41" s="589"/>
      <c r="X41" s="590"/>
      <c r="Y41" s="590"/>
      <c r="Z41" s="590"/>
      <c r="AA41" s="590"/>
      <c r="AB41" s="590"/>
      <c r="AC41" s="590"/>
      <c r="AD41" s="590"/>
      <c r="AE41" s="590"/>
      <c r="AF41" s="590"/>
      <c r="AG41" s="590"/>
      <c r="AH41" s="591"/>
      <c r="AI41" s="589"/>
      <c r="AJ41" s="590"/>
      <c r="AK41" s="590"/>
      <c r="AL41" s="590"/>
      <c r="AM41" s="590"/>
      <c r="AN41" s="590"/>
      <c r="AO41" s="590"/>
      <c r="AP41" s="590"/>
      <c r="AQ41" s="590"/>
      <c r="AR41" s="591"/>
      <c r="AS41" s="971"/>
      <c r="AT41" s="971"/>
      <c r="AU41" s="971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577"/>
      <c r="BM41" s="578"/>
      <c r="BN41" s="578"/>
      <c r="BO41" s="579"/>
      <c r="BP41" s="741"/>
      <c r="BQ41" s="742"/>
      <c r="BR41" s="742"/>
      <c r="BS41" s="743"/>
      <c r="BT41" s="974"/>
      <c r="BU41" s="975"/>
      <c r="BV41" s="976"/>
      <c r="BW41" s="255"/>
      <c r="BX41" s="252"/>
    </row>
    <row r="42" spans="2:76" s="234" customFormat="1" ht="12.25" customHeight="1">
      <c r="B42" s="253"/>
      <c r="C42" s="259"/>
      <c r="D42" s="747"/>
      <c r="E42" s="748"/>
      <c r="F42" s="747"/>
      <c r="G42" s="748"/>
      <c r="H42" s="783"/>
      <c r="I42" s="784"/>
      <c r="J42" s="783"/>
      <c r="K42" s="784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1"/>
      <c r="W42" s="589"/>
      <c r="X42" s="590"/>
      <c r="Y42" s="590"/>
      <c r="Z42" s="590"/>
      <c r="AA42" s="590"/>
      <c r="AB42" s="590"/>
      <c r="AC42" s="590"/>
      <c r="AD42" s="590"/>
      <c r="AE42" s="590"/>
      <c r="AF42" s="590"/>
      <c r="AG42" s="590"/>
      <c r="AH42" s="591"/>
      <c r="AI42" s="589"/>
      <c r="AJ42" s="590"/>
      <c r="AK42" s="590"/>
      <c r="AL42" s="590"/>
      <c r="AM42" s="590"/>
      <c r="AN42" s="590"/>
      <c r="AO42" s="590"/>
      <c r="AP42" s="590"/>
      <c r="AQ42" s="590"/>
      <c r="AR42" s="591"/>
      <c r="AS42" s="971"/>
      <c r="AT42" s="971"/>
      <c r="AU42" s="971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574"/>
      <c r="BM42" s="575"/>
      <c r="BN42" s="575"/>
      <c r="BO42" s="576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 ht="12.25" customHeight="1">
      <c r="B43" s="253"/>
      <c r="C43" s="261"/>
      <c r="D43" s="747"/>
      <c r="E43" s="748"/>
      <c r="F43" s="747"/>
      <c r="G43" s="748"/>
      <c r="H43" s="783"/>
      <c r="I43" s="784"/>
      <c r="J43" s="783"/>
      <c r="K43" s="784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1"/>
      <c r="W43" s="589"/>
      <c r="X43" s="590"/>
      <c r="Y43" s="590"/>
      <c r="Z43" s="590"/>
      <c r="AA43" s="590"/>
      <c r="AB43" s="590"/>
      <c r="AC43" s="590"/>
      <c r="AD43" s="590"/>
      <c r="AE43" s="590"/>
      <c r="AF43" s="590"/>
      <c r="AG43" s="590"/>
      <c r="AH43" s="591"/>
      <c r="AI43" s="589"/>
      <c r="AJ43" s="590"/>
      <c r="AK43" s="590"/>
      <c r="AL43" s="590"/>
      <c r="AM43" s="590"/>
      <c r="AN43" s="590"/>
      <c r="AO43" s="590"/>
      <c r="AP43" s="590"/>
      <c r="AQ43" s="590"/>
      <c r="AR43" s="591"/>
      <c r="AS43" s="971"/>
      <c r="AT43" s="971"/>
      <c r="AU43" s="971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574"/>
      <c r="BM43" s="575"/>
      <c r="BN43" s="575"/>
      <c r="BO43" s="576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783"/>
      <c r="I44" s="784"/>
      <c r="J44" s="783"/>
      <c r="K44" s="784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1"/>
      <c r="W44" s="589"/>
      <c r="X44" s="590"/>
      <c r="Y44" s="590"/>
      <c r="Z44" s="590"/>
      <c r="AA44" s="590"/>
      <c r="AB44" s="590"/>
      <c r="AC44" s="590"/>
      <c r="AD44" s="590"/>
      <c r="AE44" s="590"/>
      <c r="AF44" s="590"/>
      <c r="AG44" s="590"/>
      <c r="AH44" s="591"/>
      <c r="AI44" s="589"/>
      <c r="AJ44" s="590"/>
      <c r="AK44" s="590"/>
      <c r="AL44" s="590"/>
      <c r="AM44" s="590"/>
      <c r="AN44" s="590"/>
      <c r="AO44" s="590"/>
      <c r="AP44" s="590"/>
      <c r="AQ44" s="590"/>
      <c r="AR44" s="591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577"/>
      <c r="BM44" s="578"/>
      <c r="BN44" s="578"/>
      <c r="BO44" s="579"/>
      <c r="BP44" s="741"/>
      <c r="BQ44" s="742"/>
      <c r="BR44" s="742"/>
      <c r="BS44" s="743"/>
      <c r="BT44" s="974"/>
      <c r="BU44" s="975"/>
      <c r="BV44" s="976"/>
      <c r="BW44" s="255"/>
      <c r="BX44" s="252"/>
    </row>
    <row r="45" spans="2:76" s="234" customFormat="1" ht="12.25" customHeight="1">
      <c r="B45" s="253"/>
      <c r="C45" s="261"/>
      <c r="D45" s="747"/>
      <c r="E45" s="748"/>
      <c r="F45" s="747"/>
      <c r="G45" s="748"/>
      <c r="H45" s="783"/>
      <c r="I45" s="784"/>
      <c r="J45" s="783"/>
      <c r="K45" s="784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1"/>
      <c r="W45" s="589"/>
      <c r="X45" s="590"/>
      <c r="Y45" s="590"/>
      <c r="Z45" s="590"/>
      <c r="AA45" s="590"/>
      <c r="AB45" s="590"/>
      <c r="AC45" s="590"/>
      <c r="AD45" s="590"/>
      <c r="AE45" s="590"/>
      <c r="AF45" s="590"/>
      <c r="AG45" s="590"/>
      <c r="AH45" s="591"/>
      <c r="AI45" s="589"/>
      <c r="AJ45" s="590"/>
      <c r="AK45" s="590"/>
      <c r="AL45" s="590"/>
      <c r="AM45" s="590"/>
      <c r="AN45" s="590"/>
      <c r="AO45" s="590"/>
      <c r="AP45" s="590"/>
      <c r="AQ45" s="590"/>
      <c r="AR45" s="591"/>
      <c r="AS45" s="971"/>
      <c r="AT45" s="971"/>
      <c r="AU45" s="971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574"/>
      <c r="BM45" s="575"/>
      <c r="BN45" s="575"/>
      <c r="BO45" s="576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 ht="12.25" customHeight="1">
      <c r="B46" s="253"/>
      <c r="C46" s="259"/>
      <c r="D46" s="747"/>
      <c r="E46" s="748"/>
      <c r="F46" s="747"/>
      <c r="G46" s="748"/>
      <c r="H46" s="783"/>
      <c r="I46" s="784"/>
      <c r="J46" s="783"/>
      <c r="K46" s="784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1"/>
      <c r="W46" s="589"/>
      <c r="X46" s="590"/>
      <c r="Y46" s="590"/>
      <c r="Z46" s="590"/>
      <c r="AA46" s="590"/>
      <c r="AB46" s="590"/>
      <c r="AC46" s="590"/>
      <c r="AD46" s="590"/>
      <c r="AE46" s="590"/>
      <c r="AF46" s="590"/>
      <c r="AG46" s="590"/>
      <c r="AH46" s="591"/>
      <c r="AI46" s="589"/>
      <c r="AJ46" s="590"/>
      <c r="AK46" s="590"/>
      <c r="AL46" s="590"/>
      <c r="AM46" s="590"/>
      <c r="AN46" s="590"/>
      <c r="AO46" s="590"/>
      <c r="AP46" s="590"/>
      <c r="AQ46" s="590"/>
      <c r="AR46" s="591"/>
      <c r="AS46" s="971"/>
      <c r="AT46" s="971"/>
      <c r="AU46" s="971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574"/>
      <c r="BM46" s="575"/>
      <c r="BN46" s="575"/>
      <c r="BO46" s="576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 ht="12.25" customHeight="1">
      <c r="B47" s="253"/>
      <c r="C47" s="261"/>
      <c r="D47" s="747"/>
      <c r="E47" s="748"/>
      <c r="F47" s="747"/>
      <c r="G47" s="748"/>
      <c r="H47" s="783"/>
      <c r="I47" s="784"/>
      <c r="J47" s="783"/>
      <c r="K47" s="784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1"/>
      <c r="W47" s="589"/>
      <c r="X47" s="590"/>
      <c r="Y47" s="590"/>
      <c r="Z47" s="590"/>
      <c r="AA47" s="590"/>
      <c r="AB47" s="590"/>
      <c r="AC47" s="590"/>
      <c r="AD47" s="590"/>
      <c r="AE47" s="590"/>
      <c r="AF47" s="590"/>
      <c r="AG47" s="590"/>
      <c r="AH47" s="591"/>
      <c r="AI47" s="589"/>
      <c r="AJ47" s="590"/>
      <c r="AK47" s="590"/>
      <c r="AL47" s="590"/>
      <c r="AM47" s="590"/>
      <c r="AN47" s="590"/>
      <c r="AO47" s="590"/>
      <c r="AP47" s="590"/>
      <c r="AQ47" s="590"/>
      <c r="AR47" s="591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577"/>
      <c r="BM47" s="578"/>
      <c r="BN47" s="578"/>
      <c r="BO47" s="579"/>
      <c r="BP47" s="741"/>
      <c r="BQ47" s="742"/>
      <c r="BR47" s="742"/>
      <c r="BS47" s="743"/>
      <c r="BT47" s="974"/>
      <c r="BU47" s="975"/>
      <c r="BV47" s="976"/>
      <c r="BW47" s="255"/>
      <c r="BX47" s="252"/>
    </row>
    <row r="48" spans="2:76" s="234" customFormat="1" ht="12.25" customHeight="1">
      <c r="B48" s="253"/>
      <c r="C48" s="259"/>
      <c r="D48" s="747"/>
      <c r="E48" s="748"/>
      <c r="F48" s="747"/>
      <c r="G48" s="748"/>
      <c r="H48" s="783"/>
      <c r="I48" s="784"/>
      <c r="J48" s="783"/>
      <c r="K48" s="784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1"/>
      <c r="W48" s="589"/>
      <c r="X48" s="590"/>
      <c r="Y48" s="590"/>
      <c r="Z48" s="590"/>
      <c r="AA48" s="590"/>
      <c r="AB48" s="590"/>
      <c r="AC48" s="590"/>
      <c r="AD48" s="590"/>
      <c r="AE48" s="590"/>
      <c r="AF48" s="590"/>
      <c r="AG48" s="590"/>
      <c r="AH48" s="591"/>
      <c r="AI48" s="589"/>
      <c r="AJ48" s="590"/>
      <c r="AK48" s="590"/>
      <c r="AL48" s="590"/>
      <c r="AM48" s="590"/>
      <c r="AN48" s="590"/>
      <c r="AO48" s="590"/>
      <c r="AP48" s="590"/>
      <c r="AQ48" s="590"/>
      <c r="AR48" s="591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577"/>
      <c r="BM48" s="578"/>
      <c r="BN48" s="578"/>
      <c r="BO48" s="579"/>
      <c r="BP48" s="741"/>
      <c r="BQ48" s="742"/>
      <c r="BR48" s="742"/>
      <c r="BS48" s="743"/>
      <c r="BT48" s="974"/>
      <c r="BU48" s="975"/>
      <c r="BV48" s="976"/>
      <c r="BW48" s="255"/>
      <c r="BX48" s="252"/>
    </row>
    <row r="49" spans="2:76" s="234" customFormat="1" ht="12.25" customHeight="1">
      <c r="B49" s="244"/>
      <c r="C49" s="261"/>
      <c r="D49" s="747"/>
      <c r="E49" s="748"/>
      <c r="F49" s="747"/>
      <c r="G49" s="748"/>
      <c r="H49" s="783"/>
      <c r="I49" s="784"/>
      <c r="J49" s="783"/>
      <c r="K49" s="784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1"/>
      <c r="W49" s="589"/>
      <c r="X49" s="590"/>
      <c r="Y49" s="590"/>
      <c r="Z49" s="590"/>
      <c r="AA49" s="590"/>
      <c r="AB49" s="590"/>
      <c r="AC49" s="590"/>
      <c r="AD49" s="590"/>
      <c r="AE49" s="590"/>
      <c r="AF49" s="590"/>
      <c r="AG49" s="590"/>
      <c r="AH49" s="591"/>
      <c r="AI49" s="589"/>
      <c r="AJ49" s="590"/>
      <c r="AK49" s="590"/>
      <c r="AL49" s="590"/>
      <c r="AM49" s="590"/>
      <c r="AN49" s="590"/>
      <c r="AO49" s="590"/>
      <c r="AP49" s="590"/>
      <c r="AQ49" s="590"/>
      <c r="AR49" s="591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577"/>
      <c r="BM49" s="578"/>
      <c r="BN49" s="578"/>
      <c r="BO49" s="579"/>
      <c r="BP49" s="741"/>
      <c r="BQ49" s="742"/>
      <c r="BR49" s="742"/>
      <c r="BS49" s="743"/>
      <c r="BT49" s="974"/>
      <c r="BU49" s="975"/>
      <c r="BV49" s="976"/>
      <c r="BW49" s="255"/>
      <c r="BX49" s="252"/>
    </row>
    <row r="50" spans="2:76" s="234" customFormat="1" ht="12.25" customHeight="1">
      <c r="B50" s="244"/>
      <c r="C50" s="259"/>
      <c r="D50" s="747"/>
      <c r="E50" s="748"/>
      <c r="F50" s="747"/>
      <c r="G50" s="748"/>
      <c r="H50" s="783"/>
      <c r="I50" s="784"/>
      <c r="J50" s="783"/>
      <c r="K50" s="784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1"/>
      <c r="W50" s="589"/>
      <c r="X50" s="590"/>
      <c r="Y50" s="590"/>
      <c r="Z50" s="590"/>
      <c r="AA50" s="590"/>
      <c r="AB50" s="590"/>
      <c r="AC50" s="590"/>
      <c r="AD50" s="590"/>
      <c r="AE50" s="590"/>
      <c r="AF50" s="590"/>
      <c r="AG50" s="590"/>
      <c r="AH50" s="591"/>
      <c r="AI50" s="589"/>
      <c r="AJ50" s="590"/>
      <c r="AK50" s="590"/>
      <c r="AL50" s="590"/>
      <c r="AM50" s="590"/>
      <c r="AN50" s="590"/>
      <c r="AO50" s="590"/>
      <c r="AP50" s="590"/>
      <c r="AQ50" s="590"/>
      <c r="AR50" s="591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577"/>
      <c r="BM50" s="578"/>
      <c r="BN50" s="578"/>
      <c r="BO50" s="579"/>
      <c r="BP50" s="741"/>
      <c r="BQ50" s="742"/>
      <c r="BR50" s="742"/>
      <c r="BS50" s="743"/>
      <c r="BT50" s="974"/>
      <c r="BU50" s="975"/>
      <c r="BV50" s="976"/>
      <c r="BW50" s="255"/>
      <c r="BX50" s="252"/>
    </row>
    <row r="51" spans="2:76" s="234" customFormat="1" ht="12.25" customHeight="1">
      <c r="B51" s="244"/>
      <c r="C51" s="261"/>
      <c r="D51" s="747"/>
      <c r="E51" s="748"/>
      <c r="F51" s="747"/>
      <c r="G51" s="748"/>
      <c r="H51" s="783"/>
      <c r="I51" s="784"/>
      <c r="J51" s="783"/>
      <c r="K51" s="784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1"/>
      <c r="W51" s="589"/>
      <c r="X51" s="590"/>
      <c r="Y51" s="590"/>
      <c r="Z51" s="590"/>
      <c r="AA51" s="590"/>
      <c r="AB51" s="590"/>
      <c r="AC51" s="590"/>
      <c r="AD51" s="590"/>
      <c r="AE51" s="590"/>
      <c r="AF51" s="590"/>
      <c r="AG51" s="590"/>
      <c r="AH51" s="591"/>
      <c r="AI51" s="589"/>
      <c r="AJ51" s="590"/>
      <c r="AK51" s="590"/>
      <c r="AL51" s="590"/>
      <c r="AM51" s="590"/>
      <c r="AN51" s="590"/>
      <c r="AO51" s="590"/>
      <c r="AP51" s="590"/>
      <c r="AQ51" s="590"/>
      <c r="AR51" s="591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577"/>
      <c r="BM51" s="578"/>
      <c r="BN51" s="578"/>
      <c r="BO51" s="579"/>
      <c r="BP51" s="741"/>
      <c r="BQ51" s="742"/>
      <c r="BR51" s="742"/>
      <c r="BS51" s="743"/>
      <c r="BT51" s="974"/>
      <c r="BU51" s="975"/>
      <c r="BV51" s="976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783"/>
      <c r="I52" s="784"/>
      <c r="J52" s="783"/>
      <c r="K52" s="784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1"/>
      <c r="W52" s="589"/>
      <c r="X52" s="590"/>
      <c r="Y52" s="590"/>
      <c r="Z52" s="590"/>
      <c r="AA52" s="590"/>
      <c r="AB52" s="590"/>
      <c r="AC52" s="590"/>
      <c r="AD52" s="590"/>
      <c r="AE52" s="590"/>
      <c r="AF52" s="590"/>
      <c r="AG52" s="590"/>
      <c r="AH52" s="591"/>
      <c r="AI52" s="589"/>
      <c r="AJ52" s="590"/>
      <c r="AK52" s="590"/>
      <c r="AL52" s="590"/>
      <c r="AM52" s="590"/>
      <c r="AN52" s="590"/>
      <c r="AO52" s="590"/>
      <c r="AP52" s="590"/>
      <c r="AQ52" s="590"/>
      <c r="AR52" s="591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577"/>
      <c r="BM52" s="578"/>
      <c r="BN52" s="578"/>
      <c r="BO52" s="579"/>
      <c r="BP52" s="741"/>
      <c r="BQ52" s="742"/>
      <c r="BR52" s="742"/>
      <c r="BS52" s="743"/>
      <c r="BT52" s="974"/>
      <c r="BU52" s="975"/>
      <c r="BV52" s="976"/>
      <c r="BW52" s="255"/>
      <c r="BX52" s="252"/>
    </row>
    <row r="53" spans="2:76" s="234" customFormat="1" ht="12.25" customHeight="1">
      <c r="B53" s="253"/>
      <c r="C53" s="259"/>
      <c r="D53" s="747"/>
      <c r="E53" s="748"/>
      <c r="F53" s="747"/>
      <c r="G53" s="748"/>
      <c r="H53" s="783"/>
      <c r="I53" s="784"/>
      <c r="J53" s="783"/>
      <c r="K53" s="784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1"/>
      <c r="W53" s="589"/>
      <c r="X53" s="590"/>
      <c r="Y53" s="590"/>
      <c r="Z53" s="590"/>
      <c r="AA53" s="590"/>
      <c r="AB53" s="590"/>
      <c r="AC53" s="590"/>
      <c r="AD53" s="590"/>
      <c r="AE53" s="590"/>
      <c r="AF53" s="590"/>
      <c r="AG53" s="590"/>
      <c r="AH53" s="591"/>
      <c r="AI53" s="589"/>
      <c r="AJ53" s="590"/>
      <c r="AK53" s="590"/>
      <c r="AL53" s="590"/>
      <c r="AM53" s="590"/>
      <c r="AN53" s="590"/>
      <c r="AO53" s="590"/>
      <c r="AP53" s="590"/>
      <c r="AQ53" s="590"/>
      <c r="AR53" s="591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577"/>
      <c r="BM53" s="578"/>
      <c r="BN53" s="578"/>
      <c r="BO53" s="579"/>
      <c r="BP53" s="741"/>
      <c r="BQ53" s="742"/>
      <c r="BR53" s="742"/>
      <c r="BS53" s="743"/>
      <c r="BT53" s="974"/>
      <c r="BU53" s="975"/>
      <c r="BV53" s="976"/>
      <c r="BW53" s="255"/>
      <c r="BX53" s="252"/>
    </row>
    <row r="54" spans="2:76" s="234" customFormat="1" ht="12.25" customHeight="1">
      <c r="B54" s="253"/>
      <c r="C54" s="261"/>
      <c r="D54" s="747"/>
      <c r="E54" s="748"/>
      <c r="F54" s="747"/>
      <c r="G54" s="748"/>
      <c r="H54" s="783"/>
      <c r="I54" s="784"/>
      <c r="J54" s="783"/>
      <c r="K54" s="784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1"/>
      <c r="W54" s="589"/>
      <c r="X54" s="590"/>
      <c r="Y54" s="590"/>
      <c r="Z54" s="590"/>
      <c r="AA54" s="590"/>
      <c r="AB54" s="590"/>
      <c r="AC54" s="590"/>
      <c r="AD54" s="590"/>
      <c r="AE54" s="590"/>
      <c r="AF54" s="590"/>
      <c r="AG54" s="590"/>
      <c r="AH54" s="591"/>
      <c r="AI54" s="589"/>
      <c r="AJ54" s="590"/>
      <c r="AK54" s="590"/>
      <c r="AL54" s="590"/>
      <c r="AM54" s="590"/>
      <c r="AN54" s="590"/>
      <c r="AO54" s="590"/>
      <c r="AP54" s="590"/>
      <c r="AQ54" s="590"/>
      <c r="AR54" s="591"/>
      <c r="AS54" s="971"/>
      <c r="AT54" s="971"/>
      <c r="AU54" s="971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577"/>
      <c r="BM54" s="578"/>
      <c r="BN54" s="578"/>
      <c r="BO54" s="579"/>
      <c r="BP54" s="741"/>
      <c r="BQ54" s="742"/>
      <c r="BR54" s="742"/>
      <c r="BS54" s="743"/>
      <c r="BT54" s="974"/>
      <c r="BU54" s="975"/>
      <c r="BV54" s="976"/>
      <c r="BW54" s="255"/>
      <c r="BX54" s="252"/>
    </row>
    <row r="55" spans="2:76" s="234" customFormat="1" ht="12.25" customHeight="1">
      <c r="B55" s="253"/>
      <c r="C55" s="259"/>
      <c r="D55" s="747"/>
      <c r="E55" s="748"/>
      <c r="F55" s="747"/>
      <c r="G55" s="748"/>
      <c r="H55" s="783"/>
      <c r="I55" s="784"/>
      <c r="J55" s="783"/>
      <c r="K55" s="784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1"/>
      <c r="W55" s="589"/>
      <c r="X55" s="590"/>
      <c r="Y55" s="590"/>
      <c r="Z55" s="590"/>
      <c r="AA55" s="590"/>
      <c r="AB55" s="590"/>
      <c r="AC55" s="590"/>
      <c r="AD55" s="590"/>
      <c r="AE55" s="590"/>
      <c r="AF55" s="590"/>
      <c r="AG55" s="590"/>
      <c r="AH55" s="591"/>
      <c r="AI55" s="589"/>
      <c r="AJ55" s="590"/>
      <c r="AK55" s="590"/>
      <c r="AL55" s="590"/>
      <c r="AM55" s="590"/>
      <c r="AN55" s="590"/>
      <c r="AO55" s="590"/>
      <c r="AP55" s="590"/>
      <c r="AQ55" s="590"/>
      <c r="AR55" s="591"/>
      <c r="AS55" s="971"/>
      <c r="AT55" s="971"/>
      <c r="AU55" s="971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574"/>
      <c r="BM55" s="575"/>
      <c r="BN55" s="575"/>
      <c r="BO55" s="576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 ht="12.25" customHeight="1">
      <c r="B56" s="253"/>
      <c r="C56" s="261"/>
      <c r="D56" s="747"/>
      <c r="E56" s="748"/>
      <c r="F56" s="747"/>
      <c r="G56" s="748"/>
      <c r="H56" s="783"/>
      <c r="I56" s="784"/>
      <c r="J56" s="783"/>
      <c r="K56" s="784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1"/>
      <c r="W56" s="589"/>
      <c r="X56" s="590"/>
      <c r="Y56" s="590"/>
      <c r="Z56" s="590"/>
      <c r="AA56" s="590"/>
      <c r="AB56" s="590"/>
      <c r="AC56" s="590"/>
      <c r="AD56" s="590"/>
      <c r="AE56" s="590"/>
      <c r="AF56" s="590"/>
      <c r="AG56" s="590"/>
      <c r="AH56" s="591"/>
      <c r="AI56" s="589"/>
      <c r="AJ56" s="590"/>
      <c r="AK56" s="590"/>
      <c r="AL56" s="590"/>
      <c r="AM56" s="590"/>
      <c r="AN56" s="590"/>
      <c r="AO56" s="590"/>
      <c r="AP56" s="590"/>
      <c r="AQ56" s="590"/>
      <c r="AR56" s="591"/>
      <c r="AS56" s="971"/>
      <c r="AT56" s="971"/>
      <c r="AU56" s="971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574"/>
      <c r="BM56" s="575"/>
      <c r="BN56" s="575"/>
      <c r="BO56" s="576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 ht="12.25" customHeight="1">
      <c r="B57" s="253"/>
      <c r="C57" s="259"/>
      <c r="D57" s="747"/>
      <c r="E57" s="748"/>
      <c r="F57" s="747"/>
      <c r="G57" s="748"/>
      <c r="H57" s="783"/>
      <c r="I57" s="784"/>
      <c r="J57" s="783"/>
      <c r="K57" s="784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1"/>
      <c r="W57" s="589"/>
      <c r="X57" s="590"/>
      <c r="Y57" s="590"/>
      <c r="Z57" s="590"/>
      <c r="AA57" s="590"/>
      <c r="AB57" s="590"/>
      <c r="AC57" s="590"/>
      <c r="AD57" s="590"/>
      <c r="AE57" s="590"/>
      <c r="AF57" s="590"/>
      <c r="AG57" s="590"/>
      <c r="AH57" s="591"/>
      <c r="AI57" s="589"/>
      <c r="AJ57" s="590"/>
      <c r="AK57" s="590"/>
      <c r="AL57" s="590"/>
      <c r="AM57" s="590"/>
      <c r="AN57" s="590"/>
      <c r="AO57" s="590"/>
      <c r="AP57" s="590"/>
      <c r="AQ57" s="590"/>
      <c r="AR57" s="591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577"/>
      <c r="BM57" s="578"/>
      <c r="BN57" s="578"/>
      <c r="BO57" s="579"/>
      <c r="BP57" s="741"/>
      <c r="BQ57" s="742"/>
      <c r="BR57" s="742"/>
      <c r="BS57" s="743"/>
      <c r="BT57" s="974"/>
      <c r="BU57" s="975"/>
      <c r="BV57" s="976"/>
      <c r="BW57" s="255"/>
      <c r="BX57" s="252"/>
    </row>
    <row r="58" spans="2:76" s="234" customFormat="1" ht="12.25" customHeight="1">
      <c r="B58" s="253"/>
      <c r="C58" s="261"/>
      <c r="D58" s="747"/>
      <c r="E58" s="748"/>
      <c r="F58" s="747"/>
      <c r="G58" s="748"/>
      <c r="H58" s="783"/>
      <c r="I58" s="784"/>
      <c r="J58" s="783"/>
      <c r="K58" s="784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1"/>
      <c r="W58" s="589"/>
      <c r="X58" s="590"/>
      <c r="Y58" s="590"/>
      <c r="Z58" s="590"/>
      <c r="AA58" s="590"/>
      <c r="AB58" s="590"/>
      <c r="AC58" s="590"/>
      <c r="AD58" s="590"/>
      <c r="AE58" s="590"/>
      <c r="AF58" s="590"/>
      <c r="AG58" s="590"/>
      <c r="AH58" s="591"/>
      <c r="AI58" s="589"/>
      <c r="AJ58" s="590"/>
      <c r="AK58" s="590"/>
      <c r="AL58" s="590"/>
      <c r="AM58" s="590"/>
      <c r="AN58" s="590"/>
      <c r="AO58" s="590"/>
      <c r="AP58" s="590"/>
      <c r="AQ58" s="590"/>
      <c r="AR58" s="591"/>
      <c r="AS58" s="971"/>
      <c r="AT58" s="971"/>
      <c r="AU58" s="971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574"/>
      <c r="BM58" s="575"/>
      <c r="BN58" s="575"/>
      <c r="BO58" s="576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 ht="12.25" customHeight="1">
      <c r="B59" s="253"/>
      <c r="C59" s="259"/>
      <c r="D59" s="747"/>
      <c r="E59" s="748"/>
      <c r="F59" s="747"/>
      <c r="G59" s="748"/>
      <c r="H59" s="783"/>
      <c r="I59" s="784"/>
      <c r="J59" s="783"/>
      <c r="K59" s="784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1"/>
      <c r="W59" s="589"/>
      <c r="X59" s="590"/>
      <c r="Y59" s="590"/>
      <c r="Z59" s="590"/>
      <c r="AA59" s="590"/>
      <c r="AB59" s="590"/>
      <c r="AC59" s="590"/>
      <c r="AD59" s="590"/>
      <c r="AE59" s="590"/>
      <c r="AF59" s="590"/>
      <c r="AG59" s="590"/>
      <c r="AH59" s="591"/>
      <c r="AI59" s="589"/>
      <c r="AJ59" s="590"/>
      <c r="AK59" s="590"/>
      <c r="AL59" s="590"/>
      <c r="AM59" s="590"/>
      <c r="AN59" s="590"/>
      <c r="AO59" s="590"/>
      <c r="AP59" s="590"/>
      <c r="AQ59" s="590"/>
      <c r="AR59" s="591"/>
      <c r="AS59" s="971"/>
      <c r="AT59" s="971"/>
      <c r="AU59" s="971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574"/>
      <c r="BM59" s="575"/>
      <c r="BN59" s="575"/>
      <c r="BO59" s="576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 ht="12.25" customHeight="1">
      <c r="B60" s="253"/>
      <c r="C60" s="261"/>
      <c r="D60" s="747"/>
      <c r="E60" s="748"/>
      <c r="F60" s="747"/>
      <c r="G60" s="748"/>
      <c r="H60" s="783"/>
      <c r="I60" s="784"/>
      <c r="J60" s="783"/>
      <c r="K60" s="784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1"/>
      <c r="W60" s="589"/>
      <c r="X60" s="590"/>
      <c r="Y60" s="590"/>
      <c r="Z60" s="590"/>
      <c r="AA60" s="590"/>
      <c r="AB60" s="590"/>
      <c r="AC60" s="590"/>
      <c r="AD60" s="590"/>
      <c r="AE60" s="590"/>
      <c r="AF60" s="590"/>
      <c r="AG60" s="590"/>
      <c r="AH60" s="591"/>
      <c r="AI60" s="589"/>
      <c r="AJ60" s="590"/>
      <c r="AK60" s="590"/>
      <c r="AL60" s="590"/>
      <c r="AM60" s="590"/>
      <c r="AN60" s="590"/>
      <c r="AO60" s="590"/>
      <c r="AP60" s="590"/>
      <c r="AQ60" s="590"/>
      <c r="AR60" s="591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577"/>
      <c r="BM60" s="578"/>
      <c r="BN60" s="578"/>
      <c r="BO60" s="579"/>
      <c r="BP60" s="741"/>
      <c r="BQ60" s="742"/>
      <c r="BR60" s="742"/>
      <c r="BS60" s="743"/>
      <c r="BT60" s="974"/>
      <c r="BU60" s="975"/>
      <c r="BV60" s="976"/>
      <c r="BW60" s="255"/>
      <c r="BX60" s="252"/>
    </row>
    <row r="61" spans="2:76" s="234" customFormat="1" ht="12.25" customHeight="1">
      <c r="B61" s="253"/>
      <c r="C61" s="259"/>
      <c r="D61" s="747"/>
      <c r="E61" s="748"/>
      <c r="F61" s="747"/>
      <c r="G61" s="748"/>
      <c r="H61" s="783"/>
      <c r="I61" s="784"/>
      <c r="J61" s="783"/>
      <c r="K61" s="784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1"/>
      <c r="W61" s="589"/>
      <c r="X61" s="590"/>
      <c r="Y61" s="590"/>
      <c r="Z61" s="590"/>
      <c r="AA61" s="590"/>
      <c r="AB61" s="590"/>
      <c r="AC61" s="590"/>
      <c r="AD61" s="590"/>
      <c r="AE61" s="590"/>
      <c r="AF61" s="590"/>
      <c r="AG61" s="590"/>
      <c r="AH61" s="591"/>
      <c r="AI61" s="589"/>
      <c r="AJ61" s="590"/>
      <c r="AK61" s="590"/>
      <c r="AL61" s="590"/>
      <c r="AM61" s="590"/>
      <c r="AN61" s="590"/>
      <c r="AO61" s="590"/>
      <c r="AP61" s="590"/>
      <c r="AQ61" s="590"/>
      <c r="AR61" s="591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577"/>
      <c r="BM61" s="578"/>
      <c r="BN61" s="578"/>
      <c r="BO61" s="579"/>
      <c r="BP61" s="741"/>
      <c r="BQ61" s="742"/>
      <c r="BR61" s="742"/>
      <c r="BS61" s="743"/>
      <c r="BT61" s="974"/>
      <c r="BU61" s="975"/>
      <c r="BV61" s="976"/>
      <c r="BW61" s="255"/>
      <c r="BX61" s="252"/>
    </row>
    <row r="62" spans="2:76" s="234" customFormat="1" ht="12.25" customHeight="1">
      <c r="B62" s="244"/>
      <c r="C62" s="261"/>
      <c r="D62" s="747"/>
      <c r="E62" s="748"/>
      <c r="F62" s="747"/>
      <c r="G62" s="748"/>
      <c r="H62" s="783"/>
      <c r="I62" s="784"/>
      <c r="J62" s="783"/>
      <c r="K62" s="784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1"/>
      <c r="W62" s="589"/>
      <c r="X62" s="590"/>
      <c r="Y62" s="590"/>
      <c r="Z62" s="590"/>
      <c r="AA62" s="590"/>
      <c r="AB62" s="590"/>
      <c r="AC62" s="590"/>
      <c r="AD62" s="590"/>
      <c r="AE62" s="590"/>
      <c r="AF62" s="590"/>
      <c r="AG62" s="590"/>
      <c r="AH62" s="591"/>
      <c r="AI62" s="589"/>
      <c r="AJ62" s="590"/>
      <c r="AK62" s="590"/>
      <c r="AL62" s="590"/>
      <c r="AM62" s="590"/>
      <c r="AN62" s="590"/>
      <c r="AO62" s="590"/>
      <c r="AP62" s="590"/>
      <c r="AQ62" s="590"/>
      <c r="AR62" s="591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577"/>
      <c r="BM62" s="578"/>
      <c r="BN62" s="578"/>
      <c r="BO62" s="579"/>
      <c r="BP62" s="741"/>
      <c r="BQ62" s="742"/>
      <c r="BR62" s="742"/>
      <c r="BS62" s="743"/>
      <c r="BT62" s="974"/>
      <c r="BU62" s="975"/>
      <c r="BV62" s="976"/>
      <c r="BW62" s="255"/>
      <c r="BX62" s="252"/>
    </row>
    <row r="63" spans="2:76" s="234" customFormat="1" ht="12.25" customHeight="1">
      <c r="B63" s="244"/>
      <c r="C63" s="259"/>
      <c r="D63" s="747"/>
      <c r="E63" s="748"/>
      <c r="F63" s="747"/>
      <c r="G63" s="748"/>
      <c r="H63" s="783"/>
      <c r="I63" s="784"/>
      <c r="J63" s="783"/>
      <c r="K63" s="784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1"/>
      <c r="W63" s="589"/>
      <c r="X63" s="590"/>
      <c r="Y63" s="590"/>
      <c r="Z63" s="590"/>
      <c r="AA63" s="590"/>
      <c r="AB63" s="590"/>
      <c r="AC63" s="590"/>
      <c r="AD63" s="590"/>
      <c r="AE63" s="590"/>
      <c r="AF63" s="590"/>
      <c r="AG63" s="590"/>
      <c r="AH63" s="591"/>
      <c r="AI63" s="589"/>
      <c r="AJ63" s="590"/>
      <c r="AK63" s="590"/>
      <c r="AL63" s="590"/>
      <c r="AM63" s="590"/>
      <c r="AN63" s="590"/>
      <c r="AO63" s="590"/>
      <c r="AP63" s="590"/>
      <c r="AQ63" s="590"/>
      <c r="AR63" s="591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577"/>
      <c r="BM63" s="578"/>
      <c r="BN63" s="578"/>
      <c r="BO63" s="579"/>
      <c r="BP63" s="741"/>
      <c r="BQ63" s="742"/>
      <c r="BR63" s="742"/>
      <c r="BS63" s="743"/>
      <c r="BT63" s="974"/>
      <c r="BU63" s="975"/>
      <c r="BV63" s="976"/>
      <c r="BW63" s="255"/>
      <c r="BX63" s="252"/>
    </row>
    <row r="64" spans="2:76" s="234" customFormat="1" ht="12.25" customHeight="1">
      <c r="B64" s="244"/>
      <c r="C64" s="261"/>
      <c r="D64" s="747"/>
      <c r="E64" s="748"/>
      <c r="F64" s="747"/>
      <c r="G64" s="748"/>
      <c r="H64" s="783"/>
      <c r="I64" s="784"/>
      <c r="J64" s="783"/>
      <c r="K64" s="784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1"/>
      <c r="W64" s="589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1"/>
      <c r="AI64" s="589"/>
      <c r="AJ64" s="590"/>
      <c r="AK64" s="590"/>
      <c r="AL64" s="590"/>
      <c r="AM64" s="590"/>
      <c r="AN64" s="590"/>
      <c r="AO64" s="590"/>
      <c r="AP64" s="590"/>
      <c r="AQ64" s="590"/>
      <c r="AR64" s="591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577"/>
      <c r="BM64" s="578"/>
      <c r="BN64" s="578"/>
      <c r="BO64" s="579"/>
      <c r="BP64" s="741"/>
      <c r="BQ64" s="742"/>
      <c r="BR64" s="742"/>
      <c r="BS64" s="743"/>
      <c r="BT64" s="974"/>
      <c r="BU64" s="975"/>
      <c r="BV64" s="976"/>
      <c r="BW64" s="255"/>
      <c r="BX64" s="252"/>
    </row>
    <row r="65" spans="1:76" s="234" customFormat="1" ht="12.25" customHeight="1">
      <c r="B65" s="253"/>
      <c r="C65" s="259"/>
      <c r="D65" s="747"/>
      <c r="E65" s="748"/>
      <c r="F65" s="747"/>
      <c r="G65" s="748"/>
      <c r="H65" s="783"/>
      <c r="I65" s="784"/>
      <c r="J65" s="783"/>
      <c r="K65" s="784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1"/>
      <c r="W65" s="589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1"/>
      <c r="AI65" s="589"/>
      <c r="AJ65" s="590"/>
      <c r="AK65" s="590"/>
      <c r="AL65" s="590"/>
      <c r="AM65" s="590"/>
      <c r="AN65" s="590"/>
      <c r="AO65" s="590"/>
      <c r="AP65" s="590"/>
      <c r="AQ65" s="590"/>
      <c r="AR65" s="591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577"/>
      <c r="BM65" s="578"/>
      <c r="BN65" s="578"/>
      <c r="BO65" s="579"/>
      <c r="BP65" s="741"/>
      <c r="BQ65" s="742"/>
      <c r="BR65" s="742"/>
      <c r="BS65" s="743"/>
      <c r="BT65" s="974"/>
      <c r="BU65" s="975"/>
      <c r="BV65" s="976"/>
      <c r="BW65" s="255"/>
      <c r="BX65" s="252"/>
    </row>
    <row r="66" spans="1:76" s="234" customFormat="1" ht="12.25" customHeight="1">
      <c r="B66" s="253"/>
      <c r="C66" s="259"/>
      <c r="D66" s="747"/>
      <c r="E66" s="748"/>
      <c r="F66" s="747"/>
      <c r="G66" s="748"/>
      <c r="H66" s="783"/>
      <c r="I66" s="784"/>
      <c r="J66" s="783"/>
      <c r="K66" s="784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1"/>
      <c r="W66" s="589"/>
      <c r="X66" s="590"/>
      <c r="Y66" s="590"/>
      <c r="Z66" s="590"/>
      <c r="AA66" s="590"/>
      <c r="AB66" s="590"/>
      <c r="AC66" s="590"/>
      <c r="AD66" s="590"/>
      <c r="AE66" s="590"/>
      <c r="AF66" s="590"/>
      <c r="AG66" s="590"/>
      <c r="AH66" s="591"/>
      <c r="AI66" s="589"/>
      <c r="AJ66" s="590"/>
      <c r="AK66" s="590"/>
      <c r="AL66" s="590"/>
      <c r="AM66" s="590"/>
      <c r="AN66" s="590"/>
      <c r="AO66" s="590"/>
      <c r="AP66" s="590"/>
      <c r="AQ66" s="590"/>
      <c r="AR66" s="591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577"/>
      <c r="BM66" s="578"/>
      <c r="BN66" s="578"/>
      <c r="BO66" s="579"/>
      <c r="BP66" s="741"/>
      <c r="BQ66" s="742"/>
      <c r="BR66" s="742"/>
      <c r="BS66" s="743"/>
      <c r="BT66" s="974"/>
      <c r="BU66" s="975"/>
      <c r="BV66" s="976"/>
      <c r="BW66" s="255"/>
      <c r="BX66" s="252"/>
    </row>
    <row r="67" spans="1:76" s="234" customFormat="1" ht="12.25" customHeight="1">
      <c r="B67" s="253"/>
      <c r="C67" s="261"/>
      <c r="D67" s="747"/>
      <c r="E67" s="748"/>
      <c r="F67" s="747"/>
      <c r="G67" s="748"/>
      <c r="H67" s="783"/>
      <c r="I67" s="784"/>
      <c r="J67" s="783"/>
      <c r="K67" s="784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1"/>
      <c r="W67" s="589"/>
      <c r="X67" s="590"/>
      <c r="Y67" s="590"/>
      <c r="Z67" s="590"/>
      <c r="AA67" s="590"/>
      <c r="AB67" s="590"/>
      <c r="AC67" s="590"/>
      <c r="AD67" s="590"/>
      <c r="AE67" s="590"/>
      <c r="AF67" s="590"/>
      <c r="AG67" s="590"/>
      <c r="AH67" s="591"/>
      <c r="AI67" s="589"/>
      <c r="AJ67" s="590"/>
      <c r="AK67" s="590"/>
      <c r="AL67" s="590"/>
      <c r="AM67" s="590"/>
      <c r="AN67" s="590"/>
      <c r="AO67" s="590"/>
      <c r="AP67" s="590"/>
      <c r="AQ67" s="590"/>
      <c r="AR67" s="591"/>
      <c r="AS67" s="971"/>
      <c r="AT67" s="971"/>
      <c r="AU67" s="971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577"/>
      <c r="BM67" s="578"/>
      <c r="BN67" s="578"/>
      <c r="BO67" s="579"/>
      <c r="BP67" s="741"/>
      <c r="BQ67" s="742"/>
      <c r="BR67" s="742"/>
      <c r="BS67" s="743"/>
      <c r="BT67" s="974"/>
      <c r="BU67" s="975"/>
      <c r="BV67" s="976"/>
      <c r="BW67" s="255"/>
      <c r="BX67" s="252"/>
    </row>
    <row r="68" spans="1:76" s="234" customFormat="1" ht="12.25" customHeight="1">
      <c r="B68" s="253"/>
      <c r="C68" s="259"/>
      <c r="D68" s="747"/>
      <c r="E68" s="748"/>
      <c r="F68" s="747"/>
      <c r="G68" s="748"/>
      <c r="H68" s="783"/>
      <c r="I68" s="784"/>
      <c r="J68" s="783"/>
      <c r="K68" s="784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1"/>
      <c r="W68" s="589"/>
      <c r="X68" s="590"/>
      <c r="Y68" s="590"/>
      <c r="Z68" s="590"/>
      <c r="AA68" s="590"/>
      <c r="AB68" s="590"/>
      <c r="AC68" s="590"/>
      <c r="AD68" s="590"/>
      <c r="AE68" s="590"/>
      <c r="AF68" s="590"/>
      <c r="AG68" s="590"/>
      <c r="AH68" s="591"/>
      <c r="AI68" s="589"/>
      <c r="AJ68" s="590"/>
      <c r="AK68" s="590"/>
      <c r="AL68" s="590"/>
      <c r="AM68" s="590"/>
      <c r="AN68" s="590"/>
      <c r="AO68" s="590"/>
      <c r="AP68" s="590"/>
      <c r="AQ68" s="590"/>
      <c r="AR68" s="591"/>
      <c r="AS68" s="971"/>
      <c r="AT68" s="971"/>
      <c r="AU68" s="971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574"/>
      <c r="BM68" s="575"/>
      <c r="BN68" s="575"/>
      <c r="BO68" s="576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783"/>
      <c r="I69" s="784"/>
      <c r="J69" s="783"/>
      <c r="K69" s="784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1"/>
      <c r="W69" s="589"/>
      <c r="X69" s="590"/>
      <c r="Y69" s="590"/>
      <c r="Z69" s="590"/>
      <c r="AA69" s="590"/>
      <c r="AB69" s="590"/>
      <c r="AC69" s="590"/>
      <c r="AD69" s="590"/>
      <c r="AE69" s="590"/>
      <c r="AF69" s="590"/>
      <c r="AG69" s="590"/>
      <c r="AH69" s="591"/>
      <c r="AI69" s="589"/>
      <c r="AJ69" s="590"/>
      <c r="AK69" s="590"/>
      <c r="AL69" s="590"/>
      <c r="AM69" s="590"/>
      <c r="AN69" s="590"/>
      <c r="AO69" s="590"/>
      <c r="AP69" s="590"/>
      <c r="AQ69" s="590"/>
      <c r="AR69" s="591"/>
      <c r="AS69" s="971"/>
      <c r="AT69" s="971"/>
      <c r="AU69" s="971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574"/>
      <c r="BM69" s="575"/>
      <c r="BN69" s="575"/>
      <c r="BO69" s="576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 ht="12.25" customHeight="1">
      <c r="B70" s="253"/>
      <c r="C70" s="261"/>
      <c r="D70" s="747"/>
      <c r="E70" s="748"/>
      <c r="F70" s="747"/>
      <c r="G70" s="748"/>
      <c r="H70" s="783"/>
      <c r="I70" s="784"/>
      <c r="J70" s="783"/>
      <c r="K70" s="784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1"/>
      <c r="W70" s="589"/>
      <c r="X70" s="590"/>
      <c r="Y70" s="590"/>
      <c r="Z70" s="590"/>
      <c r="AA70" s="590"/>
      <c r="AB70" s="590"/>
      <c r="AC70" s="590"/>
      <c r="AD70" s="590"/>
      <c r="AE70" s="590"/>
      <c r="AF70" s="590"/>
      <c r="AG70" s="590"/>
      <c r="AH70" s="591"/>
      <c r="AI70" s="589"/>
      <c r="AJ70" s="590"/>
      <c r="AK70" s="590"/>
      <c r="AL70" s="590"/>
      <c r="AM70" s="590"/>
      <c r="AN70" s="590"/>
      <c r="AO70" s="590"/>
      <c r="AP70" s="590"/>
      <c r="AQ70" s="590"/>
      <c r="AR70" s="591"/>
      <c r="AS70" s="971"/>
      <c r="AT70" s="971"/>
      <c r="AU70" s="971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574"/>
      <c r="BM70" s="575"/>
      <c r="BN70" s="575"/>
      <c r="BO70" s="576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s="234" customFormat="1" ht="12.25" customHeight="1">
      <c r="B71" s="253"/>
      <c r="C71" s="259"/>
      <c r="D71" s="747"/>
      <c r="E71" s="748"/>
      <c r="F71" s="747"/>
      <c r="G71" s="748"/>
      <c r="H71" s="783"/>
      <c r="I71" s="784"/>
      <c r="J71" s="783"/>
      <c r="K71" s="784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1"/>
      <c r="W71" s="589"/>
      <c r="X71" s="590"/>
      <c r="Y71" s="590"/>
      <c r="Z71" s="590"/>
      <c r="AA71" s="590"/>
      <c r="AB71" s="590"/>
      <c r="AC71" s="590"/>
      <c r="AD71" s="590"/>
      <c r="AE71" s="590"/>
      <c r="AF71" s="590"/>
      <c r="AG71" s="590"/>
      <c r="AH71" s="591"/>
      <c r="AI71" s="589"/>
      <c r="AJ71" s="590"/>
      <c r="AK71" s="590"/>
      <c r="AL71" s="590"/>
      <c r="AM71" s="590"/>
      <c r="AN71" s="590"/>
      <c r="AO71" s="590"/>
      <c r="AP71" s="590"/>
      <c r="AQ71" s="590"/>
      <c r="AR71" s="591"/>
      <c r="AS71" s="971"/>
      <c r="AT71" s="971"/>
      <c r="AU71" s="971"/>
      <c r="AV71" s="741"/>
      <c r="AW71" s="742"/>
      <c r="AX71" s="742"/>
      <c r="AY71" s="743"/>
      <c r="AZ71" s="741"/>
      <c r="BA71" s="742"/>
      <c r="BB71" s="742"/>
      <c r="BC71" s="743"/>
      <c r="BD71" s="741"/>
      <c r="BE71" s="742"/>
      <c r="BF71" s="742"/>
      <c r="BG71" s="743"/>
      <c r="BH71" s="753"/>
      <c r="BI71" s="754"/>
      <c r="BJ71" s="754"/>
      <c r="BK71" s="755"/>
      <c r="BL71" s="574"/>
      <c r="BM71" s="575"/>
      <c r="BN71" s="575"/>
      <c r="BO71" s="576"/>
      <c r="BP71" s="741"/>
      <c r="BQ71" s="742"/>
      <c r="BR71" s="742"/>
      <c r="BS71" s="743"/>
      <c r="BT71" s="744"/>
      <c r="BU71" s="745"/>
      <c r="BV71" s="746"/>
      <c r="BW71" s="255"/>
      <c r="BX71" s="252"/>
    </row>
    <row r="72" spans="1:76" s="234" customFormat="1" ht="12.25" customHeight="1">
      <c r="B72" s="253"/>
      <c r="C72" s="261"/>
      <c r="D72" s="747"/>
      <c r="E72" s="748"/>
      <c r="F72" s="747"/>
      <c r="G72" s="748"/>
      <c r="H72" s="783"/>
      <c r="I72" s="784"/>
      <c r="J72" s="783"/>
      <c r="K72" s="784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1"/>
      <c r="W72" s="589"/>
      <c r="X72" s="590"/>
      <c r="Y72" s="590"/>
      <c r="Z72" s="590"/>
      <c r="AA72" s="590"/>
      <c r="AB72" s="590"/>
      <c r="AC72" s="590"/>
      <c r="AD72" s="590"/>
      <c r="AE72" s="590"/>
      <c r="AF72" s="590"/>
      <c r="AG72" s="590"/>
      <c r="AH72" s="591"/>
      <c r="AI72" s="589"/>
      <c r="AJ72" s="590"/>
      <c r="AK72" s="590"/>
      <c r="AL72" s="590"/>
      <c r="AM72" s="590"/>
      <c r="AN72" s="590"/>
      <c r="AO72" s="590"/>
      <c r="AP72" s="590"/>
      <c r="AQ72" s="590"/>
      <c r="AR72" s="591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577"/>
      <c r="BM72" s="578"/>
      <c r="BN72" s="578"/>
      <c r="BO72" s="579"/>
      <c r="BP72" s="741"/>
      <c r="BQ72" s="742"/>
      <c r="BR72" s="742"/>
      <c r="BS72" s="743"/>
      <c r="BT72" s="974"/>
      <c r="BU72" s="975"/>
      <c r="BV72" s="976"/>
      <c r="BW72" s="255"/>
      <c r="BX72" s="252"/>
    </row>
    <row r="73" spans="1:76" s="234" customFormat="1" ht="12.25" customHeight="1">
      <c r="B73" s="253"/>
      <c r="C73" s="259"/>
      <c r="D73" s="747"/>
      <c r="E73" s="748"/>
      <c r="F73" s="747"/>
      <c r="G73" s="748"/>
      <c r="H73" s="783"/>
      <c r="I73" s="784"/>
      <c r="J73" s="783"/>
      <c r="K73" s="784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1"/>
      <c r="W73" s="589"/>
      <c r="X73" s="590"/>
      <c r="Y73" s="590"/>
      <c r="Z73" s="590"/>
      <c r="AA73" s="590"/>
      <c r="AB73" s="590"/>
      <c r="AC73" s="590"/>
      <c r="AD73" s="590"/>
      <c r="AE73" s="590"/>
      <c r="AF73" s="590"/>
      <c r="AG73" s="590"/>
      <c r="AH73" s="591"/>
      <c r="AI73" s="589"/>
      <c r="AJ73" s="590"/>
      <c r="AK73" s="590"/>
      <c r="AL73" s="590"/>
      <c r="AM73" s="590"/>
      <c r="AN73" s="590"/>
      <c r="AO73" s="590"/>
      <c r="AP73" s="590"/>
      <c r="AQ73" s="590"/>
      <c r="AR73" s="591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577"/>
      <c r="BM73" s="578"/>
      <c r="BN73" s="578"/>
      <c r="BO73" s="579"/>
      <c r="BP73" s="741"/>
      <c r="BQ73" s="742"/>
      <c r="BR73" s="742"/>
      <c r="BS73" s="743"/>
      <c r="BT73" s="974"/>
      <c r="BU73" s="975"/>
      <c r="BV73" s="976"/>
      <c r="BW73" s="255"/>
      <c r="BX73" s="252"/>
    </row>
    <row r="74" spans="1:76" s="234" customFormat="1" ht="12.25" customHeight="1">
      <c r="B74" s="244"/>
      <c r="C74" s="261"/>
      <c r="D74" s="747"/>
      <c r="E74" s="748"/>
      <c r="F74" s="747"/>
      <c r="G74" s="748"/>
      <c r="H74" s="783"/>
      <c r="I74" s="784"/>
      <c r="J74" s="783"/>
      <c r="K74" s="784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1"/>
      <c r="W74" s="589"/>
      <c r="X74" s="590"/>
      <c r="Y74" s="590"/>
      <c r="Z74" s="590"/>
      <c r="AA74" s="590"/>
      <c r="AB74" s="590"/>
      <c r="AC74" s="590"/>
      <c r="AD74" s="590"/>
      <c r="AE74" s="590"/>
      <c r="AF74" s="590"/>
      <c r="AG74" s="590"/>
      <c r="AH74" s="591"/>
      <c r="AI74" s="589"/>
      <c r="AJ74" s="590"/>
      <c r="AK74" s="590"/>
      <c r="AL74" s="590"/>
      <c r="AM74" s="590"/>
      <c r="AN74" s="590"/>
      <c r="AO74" s="590"/>
      <c r="AP74" s="590"/>
      <c r="AQ74" s="590"/>
      <c r="AR74" s="591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577"/>
      <c r="BM74" s="578"/>
      <c r="BN74" s="578"/>
      <c r="BO74" s="579"/>
      <c r="BP74" s="741"/>
      <c r="BQ74" s="742"/>
      <c r="BR74" s="742"/>
      <c r="BS74" s="743"/>
      <c r="BT74" s="974"/>
      <c r="BU74" s="975"/>
      <c r="BV74" s="976"/>
      <c r="BW74" s="255"/>
      <c r="BX74" s="252"/>
    </row>
    <row r="75" spans="1:76" s="234" customFormat="1" ht="12.25" customHeight="1">
      <c r="B75" s="244"/>
      <c r="C75" s="259"/>
      <c r="D75" s="747"/>
      <c r="E75" s="748"/>
      <c r="F75" s="747"/>
      <c r="G75" s="748"/>
      <c r="H75" s="783"/>
      <c r="I75" s="784"/>
      <c r="J75" s="783"/>
      <c r="K75" s="784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1"/>
      <c r="W75" s="589"/>
      <c r="X75" s="590"/>
      <c r="Y75" s="590"/>
      <c r="Z75" s="590"/>
      <c r="AA75" s="590"/>
      <c r="AB75" s="590"/>
      <c r="AC75" s="590"/>
      <c r="AD75" s="590"/>
      <c r="AE75" s="590"/>
      <c r="AF75" s="590"/>
      <c r="AG75" s="590"/>
      <c r="AH75" s="591"/>
      <c r="AI75" s="589"/>
      <c r="AJ75" s="590"/>
      <c r="AK75" s="590"/>
      <c r="AL75" s="590"/>
      <c r="AM75" s="590"/>
      <c r="AN75" s="590"/>
      <c r="AO75" s="590"/>
      <c r="AP75" s="590"/>
      <c r="AQ75" s="590"/>
      <c r="AR75" s="591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577"/>
      <c r="BM75" s="578"/>
      <c r="BN75" s="578"/>
      <c r="BO75" s="579"/>
      <c r="BP75" s="741"/>
      <c r="BQ75" s="742"/>
      <c r="BR75" s="742"/>
      <c r="BS75" s="743"/>
      <c r="BT75" s="974"/>
      <c r="BU75" s="975"/>
      <c r="BV75" s="976"/>
      <c r="BW75" s="255"/>
      <c r="BX75" s="252"/>
    </row>
    <row r="76" spans="1:76" s="234" customFormat="1" ht="12.25" customHeight="1">
      <c r="B76" s="244"/>
      <c r="C76" s="261"/>
      <c r="D76" s="747"/>
      <c r="E76" s="748"/>
      <c r="F76" s="747"/>
      <c r="G76" s="748"/>
      <c r="H76" s="783"/>
      <c r="I76" s="784"/>
      <c r="J76" s="783"/>
      <c r="K76" s="784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1"/>
      <c r="W76" s="589"/>
      <c r="X76" s="590"/>
      <c r="Y76" s="590"/>
      <c r="Z76" s="590"/>
      <c r="AA76" s="590"/>
      <c r="AB76" s="590"/>
      <c r="AC76" s="590"/>
      <c r="AD76" s="590"/>
      <c r="AE76" s="590"/>
      <c r="AF76" s="590"/>
      <c r="AG76" s="590"/>
      <c r="AH76" s="591"/>
      <c r="AI76" s="589"/>
      <c r="AJ76" s="590"/>
      <c r="AK76" s="590"/>
      <c r="AL76" s="590"/>
      <c r="AM76" s="590"/>
      <c r="AN76" s="590"/>
      <c r="AO76" s="590"/>
      <c r="AP76" s="590"/>
      <c r="AQ76" s="590"/>
      <c r="AR76" s="591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577"/>
      <c r="BM76" s="578"/>
      <c r="BN76" s="578"/>
      <c r="BO76" s="579"/>
      <c r="BP76" s="741"/>
      <c r="BQ76" s="742"/>
      <c r="BR76" s="742"/>
      <c r="BS76" s="743"/>
      <c r="BT76" s="974"/>
      <c r="BU76" s="975"/>
      <c r="BV76" s="976"/>
      <c r="BW76" s="255"/>
      <c r="BX76" s="252"/>
    </row>
    <row r="77" spans="1:76" s="234" customFormat="1" ht="12.25" customHeight="1">
      <c r="B77" s="253"/>
      <c r="C77" s="259"/>
      <c r="D77" s="747"/>
      <c r="E77" s="748"/>
      <c r="F77" s="747"/>
      <c r="G77" s="748"/>
      <c r="H77" s="783"/>
      <c r="I77" s="784"/>
      <c r="J77" s="783"/>
      <c r="K77" s="784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1"/>
      <c r="W77" s="589"/>
      <c r="X77" s="590"/>
      <c r="Y77" s="590"/>
      <c r="Z77" s="590"/>
      <c r="AA77" s="590"/>
      <c r="AB77" s="590"/>
      <c r="AC77" s="590"/>
      <c r="AD77" s="590"/>
      <c r="AE77" s="590"/>
      <c r="AF77" s="590"/>
      <c r="AG77" s="590"/>
      <c r="AH77" s="591"/>
      <c r="AI77" s="589"/>
      <c r="AJ77" s="590"/>
      <c r="AK77" s="590"/>
      <c r="AL77" s="590"/>
      <c r="AM77" s="590"/>
      <c r="AN77" s="590"/>
      <c r="AO77" s="590"/>
      <c r="AP77" s="590"/>
      <c r="AQ77" s="590"/>
      <c r="AR77" s="591"/>
      <c r="AS77" s="973"/>
      <c r="AT77" s="973"/>
      <c r="AU77" s="973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53"/>
      <c r="BI77" s="754"/>
      <c r="BJ77" s="754"/>
      <c r="BK77" s="755"/>
      <c r="BL77" s="577"/>
      <c r="BM77" s="578"/>
      <c r="BN77" s="578"/>
      <c r="BO77" s="579"/>
      <c r="BP77" s="741"/>
      <c r="BQ77" s="742"/>
      <c r="BR77" s="742"/>
      <c r="BS77" s="743"/>
      <c r="BT77" s="974"/>
      <c r="BU77" s="975"/>
      <c r="BV77" s="976"/>
      <c r="BW77" s="255"/>
      <c r="BX77" s="252"/>
    </row>
    <row r="78" spans="1:76" s="234" customFormat="1" ht="12.25" customHeight="1">
      <c r="B78" s="253"/>
      <c r="C78" s="259"/>
      <c r="D78" s="747"/>
      <c r="E78" s="748"/>
      <c r="F78" s="747"/>
      <c r="G78" s="748"/>
      <c r="H78" s="783"/>
      <c r="I78" s="784"/>
      <c r="J78" s="783"/>
      <c r="K78" s="784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1"/>
      <c r="W78" s="589"/>
      <c r="X78" s="590"/>
      <c r="Y78" s="590"/>
      <c r="Z78" s="590"/>
      <c r="AA78" s="590"/>
      <c r="AB78" s="590"/>
      <c r="AC78" s="590"/>
      <c r="AD78" s="590"/>
      <c r="AE78" s="590"/>
      <c r="AF78" s="590"/>
      <c r="AG78" s="590"/>
      <c r="AH78" s="591"/>
      <c r="AI78" s="589"/>
      <c r="AJ78" s="590"/>
      <c r="AK78" s="590"/>
      <c r="AL78" s="590"/>
      <c r="AM78" s="590"/>
      <c r="AN78" s="590"/>
      <c r="AO78" s="590"/>
      <c r="AP78" s="590"/>
      <c r="AQ78" s="590"/>
      <c r="AR78" s="591"/>
      <c r="AS78" s="971"/>
      <c r="AT78" s="971"/>
      <c r="AU78" s="971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53"/>
      <c r="BI78" s="754"/>
      <c r="BJ78" s="754"/>
      <c r="BK78" s="755"/>
      <c r="BL78" s="577"/>
      <c r="BM78" s="578"/>
      <c r="BN78" s="578"/>
      <c r="BO78" s="579"/>
      <c r="BP78" s="741"/>
      <c r="BQ78" s="742"/>
      <c r="BR78" s="742"/>
      <c r="BS78" s="743"/>
      <c r="BT78" s="974"/>
      <c r="BU78" s="975"/>
      <c r="BV78" s="976"/>
      <c r="BW78" s="255"/>
      <c r="BX78" s="252"/>
    </row>
    <row r="79" spans="1:76" s="234" customFormat="1" ht="12.25" customHeight="1">
      <c r="B79" s="253"/>
      <c r="C79" s="261"/>
      <c r="D79" s="747"/>
      <c r="E79" s="748"/>
      <c r="F79" s="747"/>
      <c r="G79" s="748"/>
      <c r="H79" s="783"/>
      <c r="I79" s="784"/>
      <c r="J79" s="783"/>
      <c r="K79" s="784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1"/>
      <c r="W79" s="589"/>
      <c r="X79" s="590"/>
      <c r="Y79" s="590"/>
      <c r="Z79" s="590"/>
      <c r="AA79" s="590"/>
      <c r="AB79" s="590"/>
      <c r="AC79" s="590"/>
      <c r="AD79" s="590"/>
      <c r="AE79" s="590"/>
      <c r="AF79" s="590"/>
      <c r="AG79" s="590"/>
      <c r="AH79" s="591"/>
      <c r="AI79" s="589"/>
      <c r="AJ79" s="590"/>
      <c r="AK79" s="590"/>
      <c r="AL79" s="590"/>
      <c r="AM79" s="590"/>
      <c r="AN79" s="590"/>
      <c r="AO79" s="590"/>
      <c r="AP79" s="590"/>
      <c r="AQ79" s="590"/>
      <c r="AR79" s="591"/>
      <c r="AS79" s="971"/>
      <c r="AT79" s="971"/>
      <c r="AU79" s="971"/>
      <c r="AV79" s="741"/>
      <c r="AW79" s="742"/>
      <c r="AX79" s="742"/>
      <c r="AY79" s="743"/>
      <c r="AZ79" s="756"/>
      <c r="BA79" s="757"/>
      <c r="BB79" s="757"/>
      <c r="BC79" s="758"/>
      <c r="BD79" s="741"/>
      <c r="BE79" s="742"/>
      <c r="BF79" s="742"/>
      <c r="BG79" s="743"/>
      <c r="BH79" s="753"/>
      <c r="BI79" s="754"/>
      <c r="BJ79" s="754"/>
      <c r="BK79" s="755"/>
      <c r="BL79" s="577"/>
      <c r="BM79" s="578"/>
      <c r="BN79" s="578"/>
      <c r="BO79" s="579"/>
      <c r="BP79" s="741"/>
      <c r="BQ79" s="742"/>
      <c r="BR79" s="742"/>
      <c r="BS79" s="743"/>
      <c r="BT79" s="974"/>
      <c r="BU79" s="975"/>
      <c r="BV79" s="976"/>
      <c r="BW79" s="255"/>
      <c r="BX79" s="252"/>
    </row>
    <row r="80" spans="1:76" ht="12.25" customHeight="1" thickBot="1">
      <c r="A80" s="269"/>
      <c r="B80" s="270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2"/>
      <c r="BX80" s="273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  <row r="135" spans="2:76"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6"/>
      <c r="X135" s="216"/>
      <c r="Y135" s="216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</row>
  </sheetData>
  <mergeCells count="698">
    <mergeCell ref="AI25:AR25"/>
    <mergeCell ref="AV79:AY79"/>
    <mergeCell ref="AZ79:BC79"/>
    <mergeCell ref="BD79:BG79"/>
    <mergeCell ref="BH79:BK79"/>
    <mergeCell ref="BP79:BS79"/>
    <mergeCell ref="BT79:BV79"/>
    <mergeCell ref="AZ78:BC78"/>
    <mergeCell ref="BD78:BG78"/>
    <mergeCell ref="BH78:BK78"/>
    <mergeCell ref="BP78:BS78"/>
    <mergeCell ref="BT78:BV78"/>
    <mergeCell ref="AV78:AY78"/>
    <mergeCell ref="AV77:AY77"/>
    <mergeCell ref="AZ77:BC77"/>
    <mergeCell ref="BD77:BG77"/>
    <mergeCell ref="BH77:BK77"/>
    <mergeCell ref="BP77:BS77"/>
    <mergeCell ref="BT77:BV77"/>
    <mergeCell ref="AZ76:BC76"/>
    <mergeCell ref="BD76:BG76"/>
    <mergeCell ref="BH76:BK76"/>
    <mergeCell ref="BP76:BS76"/>
    <mergeCell ref="BT76:BV76"/>
    <mergeCell ref="D79:E79"/>
    <mergeCell ref="F79:G79"/>
    <mergeCell ref="H79:I79"/>
    <mergeCell ref="J79:K79"/>
    <mergeCell ref="AS79:AU79"/>
    <mergeCell ref="D78:E78"/>
    <mergeCell ref="F78:G78"/>
    <mergeCell ref="H78:I78"/>
    <mergeCell ref="J78:K78"/>
    <mergeCell ref="AS78:AU78"/>
    <mergeCell ref="D77:E77"/>
    <mergeCell ref="F77:G77"/>
    <mergeCell ref="H77:I77"/>
    <mergeCell ref="J77:K77"/>
    <mergeCell ref="AS77:AU77"/>
    <mergeCell ref="D76:E76"/>
    <mergeCell ref="F76:G76"/>
    <mergeCell ref="H76:I76"/>
    <mergeCell ref="J76:K76"/>
    <mergeCell ref="AS76:AU76"/>
    <mergeCell ref="AV76:AY76"/>
    <mergeCell ref="AV75:AY75"/>
    <mergeCell ref="AZ75:BC75"/>
    <mergeCell ref="BD75:BG75"/>
    <mergeCell ref="BH75:BK75"/>
    <mergeCell ref="BP75:BS75"/>
    <mergeCell ref="BT75:BV75"/>
    <mergeCell ref="AZ74:BC74"/>
    <mergeCell ref="BD74:BG74"/>
    <mergeCell ref="BH74:BK74"/>
    <mergeCell ref="BP74:BS74"/>
    <mergeCell ref="BT74:BV74"/>
    <mergeCell ref="AV74:AY74"/>
    <mergeCell ref="D75:E75"/>
    <mergeCell ref="F75:G75"/>
    <mergeCell ref="H75:I75"/>
    <mergeCell ref="J75:K75"/>
    <mergeCell ref="AS75:AU75"/>
    <mergeCell ref="D74:E74"/>
    <mergeCell ref="F74:G74"/>
    <mergeCell ref="H74:I74"/>
    <mergeCell ref="J74:K74"/>
    <mergeCell ref="AS74:AU74"/>
    <mergeCell ref="AV73:AY73"/>
    <mergeCell ref="AZ73:BC73"/>
    <mergeCell ref="BD73:BG73"/>
    <mergeCell ref="BH73:BK73"/>
    <mergeCell ref="BP73:BS73"/>
    <mergeCell ref="BT73:BV73"/>
    <mergeCell ref="AZ72:BC72"/>
    <mergeCell ref="BD72:BG72"/>
    <mergeCell ref="BH72:BK72"/>
    <mergeCell ref="BP72:BS72"/>
    <mergeCell ref="BT72:BV72"/>
    <mergeCell ref="AV72:AY72"/>
    <mergeCell ref="D73:E73"/>
    <mergeCell ref="F73:G73"/>
    <mergeCell ref="H73:I73"/>
    <mergeCell ref="J73:K73"/>
    <mergeCell ref="AS73:AU73"/>
    <mergeCell ref="D72:E72"/>
    <mergeCell ref="F72:G72"/>
    <mergeCell ref="H72:I72"/>
    <mergeCell ref="J72:K72"/>
    <mergeCell ref="AS72:AU72"/>
    <mergeCell ref="AV71:AY71"/>
    <mergeCell ref="AZ71:BC71"/>
    <mergeCell ref="BD71:BG71"/>
    <mergeCell ref="BH71:BK71"/>
    <mergeCell ref="BP71:BS71"/>
    <mergeCell ref="BT71:BV71"/>
    <mergeCell ref="AZ70:BC70"/>
    <mergeCell ref="BD70:BG70"/>
    <mergeCell ref="BH70:BK70"/>
    <mergeCell ref="BP70:BS70"/>
    <mergeCell ref="BT70:BV70"/>
    <mergeCell ref="AV70:AY70"/>
    <mergeCell ref="D71:E71"/>
    <mergeCell ref="F71:G71"/>
    <mergeCell ref="H71:I71"/>
    <mergeCell ref="J71:K71"/>
    <mergeCell ref="AS71:AU71"/>
    <mergeCell ref="D70:E70"/>
    <mergeCell ref="F70:G70"/>
    <mergeCell ref="H70:I70"/>
    <mergeCell ref="J70:K70"/>
    <mergeCell ref="AS70:AU70"/>
    <mergeCell ref="AV69:AY69"/>
    <mergeCell ref="AZ69:BC69"/>
    <mergeCell ref="BD69:BG69"/>
    <mergeCell ref="BH69:BK69"/>
    <mergeCell ref="BP69:BS69"/>
    <mergeCell ref="BT69:BV69"/>
    <mergeCell ref="AZ68:BC68"/>
    <mergeCell ref="BD68:BG68"/>
    <mergeCell ref="BH68:BK68"/>
    <mergeCell ref="BP68:BS68"/>
    <mergeCell ref="BT68:BV68"/>
    <mergeCell ref="AV68:AY68"/>
    <mergeCell ref="D69:E69"/>
    <mergeCell ref="F69:G69"/>
    <mergeCell ref="H69:I69"/>
    <mergeCell ref="J69:K69"/>
    <mergeCell ref="AS69:AU69"/>
    <mergeCell ref="D68:E68"/>
    <mergeCell ref="F68:G68"/>
    <mergeCell ref="H68:I68"/>
    <mergeCell ref="J68:K68"/>
    <mergeCell ref="AS68:AU68"/>
    <mergeCell ref="AV67:AY67"/>
    <mergeCell ref="AZ67:BC67"/>
    <mergeCell ref="BD67:BG67"/>
    <mergeCell ref="BH67:BK67"/>
    <mergeCell ref="BP67:BS67"/>
    <mergeCell ref="BT67:BV67"/>
    <mergeCell ref="AZ66:BC66"/>
    <mergeCell ref="BD66:BG66"/>
    <mergeCell ref="BH66:BK66"/>
    <mergeCell ref="BP66:BS66"/>
    <mergeCell ref="BT66:BV66"/>
    <mergeCell ref="AV66:AY66"/>
    <mergeCell ref="D67:E67"/>
    <mergeCell ref="F67:G67"/>
    <mergeCell ref="H67:I67"/>
    <mergeCell ref="J67:K67"/>
    <mergeCell ref="AS67:AU67"/>
    <mergeCell ref="D66:E66"/>
    <mergeCell ref="F66:G66"/>
    <mergeCell ref="H66:I66"/>
    <mergeCell ref="J66:K66"/>
    <mergeCell ref="AS66:AU66"/>
    <mergeCell ref="AV65:AY65"/>
    <mergeCell ref="AZ65:BC65"/>
    <mergeCell ref="BD65:BG65"/>
    <mergeCell ref="BH65:BK65"/>
    <mergeCell ref="BP65:BS65"/>
    <mergeCell ref="BT65:BV65"/>
    <mergeCell ref="AZ64:BC64"/>
    <mergeCell ref="BD64:BG64"/>
    <mergeCell ref="BH64:BK64"/>
    <mergeCell ref="BP64:BS64"/>
    <mergeCell ref="BT64:BV64"/>
    <mergeCell ref="AV64:AY64"/>
    <mergeCell ref="D65:E65"/>
    <mergeCell ref="F65:G65"/>
    <mergeCell ref="H65:I65"/>
    <mergeCell ref="J65:K65"/>
    <mergeCell ref="AS65:AU65"/>
    <mergeCell ref="D64:E64"/>
    <mergeCell ref="F64:G64"/>
    <mergeCell ref="H64:I64"/>
    <mergeCell ref="J64:K64"/>
    <mergeCell ref="AS64:AU64"/>
    <mergeCell ref="AV63:AY63"/>
    <mergeCell ref="AZ63:BC63"/>
    <mergeCell ref="BD63:BG63"/>
    <mergeCell ref="BH63:BK63"/>
    <mergeCell ref="BP63:BS63"/>
    <mergeCell ref="BT63:BV63"/>
    <mergeCell ref="AZ62:BC62"/>
    <mergeCell ref="BD62:BG62"/>
    <mergeCell ref="BH62:BK62"/>
    <mergeCell ref="BP62:BS62"/>
    <mergeCell ref="BT62:BV62"/>
    <mergeCell ref="AV62:AY62"/>
    <mergeCell ref="D63:E63"/>
    <mergeCell ref="F63:G63"/>
    <mergeCell ref="H63:I63"/>
    <mergeCell ref="J63:K63"/>
    <mergeCell ref="AS63:AU63"/>
    <mergeCell ref="D62:E62"/>
    <mergeCell ref="F62:G62"/>
    <mergeCell ref="H62:I62"/>
    <mergeCell ref="J62:K62"/>
    <mergeCell ref="AS62:AU62"/>
    <mergeCell ref="AV61:AY61"/>
    <mergeCell ref="AZ61:BC61"/>
    <mergeCell ref="BD61:BG61"/>
    <mergeCell ref="BH61:BK61"/>
    <mergeCell ref="BP61:BS61"/>
    <mergeCell ref="BT61:BV61"/>
    <mergeCell ref="AZ60:BC60"/>
    <mergeCell ref="BD60:BG60"/>
    <mergeCell ref="BH60:BK60"/>
    <mergeCell ref="BP60:BS60"/>
    <mergeCell ref="BT60:BV60"/>
    <mergeCell ref="AV60:AY60"/>
    <mergeCell ref="D61:E61"/>
    <mergeCell ref="F61:G61"/>
    <mergeCell ref="H61:I61"/>
    <mergeCell ref="J61:K61"/>
    <mergeCell ref="AS61:AU61"/>
    <mergeCell ref="D60:E60"/>
    <mergeCell ref="F60:G60"/>
    <mergeCell ref="H60:I60"/>
    <mergeCell ref="J60:K60"/>
    <mergeCell ref="AS60:AU60"/>
    <mergeCell ref="AV59:AY59"/>
    <mergeCell ref="AZ59:BC59"/>
    <mergeCell ref="BD59:BG59"/>
    <mergeCell ref="BH59:BK59"/>
    <mergeCell ref="BP59:BS59"/>
    <mergeCell ref="BT59:BV59"/>
    <mergeCell ref="AZ58:BC58"/>
    <mergeCell ref="BD58:BG58"/>
    <mergeCell ref="BH58:BK58"/>
    <mergeCell ref="BP58:BS58"/>
    <mergeCell ref="BT58:BV58"/>
    <mergeCell ref="AV58:AY58"/>
    <mergeCell ref="D59:E59"/>
    <mergeCell ref="F59:G59"/>
    <mergeCell ref="H59:I59"/>
    <mergeCell ref="J59:K59"/>
    <mergeCell ref="AS59:AU59"/>
    <mergeCell ref="D58:E58"/>
    <mergeCell ref="F58:G58"/>
    <mergeCell ref="H58:I58"/>
    <mergeCell ref="J58:K58"/>
    <mergeCell ref="AS58:AU58"/>
    <mergeCell ref="AV57:AY57"/>
    <mergeCell ref="AZ57:BC57"/>
    <mergeCell ref="BD57:BG57"/>
    <mergeCell ref="BH57:BK57"/>
    <mergeCell ref="BP57:BS57"/>
    <mergeCell ref="BT57:BV57"/>
    <mergeCell ref="AZ56:BC56"/>
    <mergeCell ref="BD56:BG56"/>
    <mergeCell ref="BH56:BK56"/>
    <mergeCell ref="BP56:BS56"/>
    <mergeCell ref="BT56:BV56"/>
    <mergeCell ref="AV56:AY56"/>
    <mergeCell ref="D57:E57"/>
    <mergeCell ref="F57:G57"/>
    <mergeCell ref="H57:I57"/>
    <mergeCell ref="J57:K57"/>
    <mergeCell ref="AS57:AU57"/>
    <mergeCell ref="D56:E56"/>
    <mergeCell ref="F56:G56"/>
    <mergeCell ref="H56:I56"/>
    <mergeCell ref="J56:K56"/>
    <mergeCell ref="AS56:AU56"/>
    <mergeCell ref="AV55:AY55"/>
    <mergeCell ref="AZ55:BC55"/>
    <mergeCell ref="BD55:BG55"/>
    <mergeCell ref="BH55:BK55"/>
    <mergeCell ref="BP55:BS55"/>
    <mergeCell ref="BT55:BV55"/>
    <mergeCell ref="AZ54:BC54"/>
    <mergeCell ref="BD54:BG54"/>
    <mergeCell ref="BH54:BK54"/>
    <mergeCell ref="BP54:BS54"/>
    <mergeCell ref="BT54:BV54"/>
    <mergeCell ref="AV54:AY54"/>
    <mergeCell ref="D55:E55"/>
    <mergeCell ref="F55:G55"/>
    <mergeCell ref="H55:I55"/>
    <mergeCell ref="J55:K55"/>
    <mergeCell ref="AS55:AU55"/>
    <mergeCell ref="D54:E54"/>
    <mergeCell ref="F54:G54"/>
    <mergeCell ref="H54:I54"/>
    <mergeCell ref="J54:K54"/>
    <mergeCell ref="AS54:AU54"/>
    <mergeCell ref="AV53:AY53"/>
    <mergeCell ref="AZ53:BC53"/>
    <mergeCell ref="BD53:BG53"/>
    <mergeCell ref="BH53:BK53"/>
    <mergeCell ref="BP53:BS53"/>
    <mergeCell ref="BT53:BV53"/>
    <mergeCell ref="AZ52:BC52"/>
    <mergeCell ref="BD52:BG52"/>
    <mergeCell ref="BH52:BK52"/>
    <mergeCell ref="BP52:BS52"/>
    <mergeCell ref="BT52:BV52"/>
    <mergeCell ref="AV52:AY52"/>
    <mergeCell ref="D53:E53"/>
    <mergeCell ref="F53:G53"/>
    <mergeCell ref="H53:I53"/>
    <mergeCell ref="J53:K53"/>
    <mergeCell ref="AS53:AU53"/>
    <mergeCell ref="D52:E52"/>
    <mergeCell ref="F52:G52"/>
    <mergeCell ref="H52:I52"/>
    <mergeCell ref="J52:K52"/>
    <mergeCell ref="AS52:AU52"/>
    <mergeCell ref="AV51:AY51"/>
    <mergeCell ref="AZ51:BC51"/>
    <mergeCell ref="BD51:BG51"/>
    <mergeCell ref="BH51:BK51"/>
    <mergeCell ref="BP51:BS51"/>
    <mergeCell ref="BT51:BV51"/>
    <mergeCell ref="AZ50:BC50"/>
    <mergeCell ref="BD50:BG50"/>
    <mergeCell ref="BH50:BK50"/>
    <mergeCell ref="BP50:BS50"/>
    <mergeCell ref="BT50:BV50"/>
    <mergeCell ref="AV50:AY50"/>
    <mergeCell ref="D51:E51"/>
    <mergeCell ref="F51:G51"/>
    <mergeCell ref="H51:I51"/>
    <mergeCell ref="J51:K51"/>
    <mergeCell ref="AS51:AU51"/>
    <mergeCell ref="D50:E50"/>
    <mergeCell ref="F50:G50"/>
    <mergeCell ref="H50:I50"/>
    <mergeCell ref="J50:K50"/>
    <mergeCell ref="AS50:AU50"/>
    <mergeCell ref="AV49:AY49"/>
    <mergeCell ref="AZ49:BC49"/>
    <mergeCell ref="BD49:BG49"/>
    <mergeCell ref="BH49:BK49"/>
    <mergeCell ref="BP49:BS49"/>
    <mergeCell ref="BT49:BV49"/>
    <mergeCell ref="AZ48:BC48"/>
    <mergeCell ref="BD48:BG48"/>
    <mergeCell ref="BH48:BK48"/>
    <mergeCell ref="BP48:BS48"/>
    <mergeCell ref="BT48:BV48"/>
    <mergeCell ref="AV48:AY48"/>
    <mergeCell ref="D49:E49"/>
    <mergeCell ref="F49:G49"/>
    <mergeCell ref="H49:I49"/>
    <mergeCell ref="J49:K49"/>
    <mergeCell ref="AS49:AU49"/>
    <mergeCell ref="D48:E48"/>
    <mergeCell ref="F48:G48"/>
    <mergeCell ref="H48:I48"/>
    <mergeCell ref="J48:K48"/>
    <mergeCell ref="AS48:AU48"/>
    <mergeCell ref="AV47:AY47"/>
    <mergeCell ref="AZ47:BC47"/>
    <mergeCell ref="BD47:BG47"/>
    <mergeCell ref="BH47:BK47"/>
    <mergeCell ref="BP47:BS47"/>
    <mergeCell ref="BT47:BV47"/>
    <mergeCell ref="AZ46:BC46"/>
    <mergeCell ref="BD46:BG46"/>
    <mergeCell ref="BH46:BK46"/>
    <mergeCell ref="BP46:BS46"/>
    <mergeCell ref="BT46:BV46"/>
    <mergeCell ref="AV46:AY46"/>
    <mergeCell ref="D47:E47"/>
    <mergeCell ref="F47:G47"/>
    <mergeCell ref="H47:I47"/>
    <mergeCell ref="J47:K47"/>
    <mergeCell ref="AS47:AU47"/>
    <mergeCell ref="D46:E46"/>
    <mergeCell ref="F46:G46"/>
    <mergeCell ref="H46:I46"/>
    <mergeCell ref="J46:K46"/>
    <mergeCell ref="AS46:AU46"/>
    <mergeCell ref="AV45:AY45"/>
    <mergeCell ref="AZ45:BC45"/>
    <mergeCell ref="BD45:BG45"/>
    <mergeCell ref="BH45:BK45"/>
    <mergeCell ref="BP45:BS45"/>
    <mergeCell ref="BT45:BV45"/>
    <mergeCell ref="AZ44:BC44"/>
    <mergeCell ref="BD44:BG44"/>
    <mergeCell ref="BH44:BK44"/>
    <mergeCell ref="BP44:BS44"/>
    <mergeCell ref="BT44:BV44"/>
    <mergeCell ref="AV44:AY44"/>
    <mergeCell ref="D45:E45"/>
    <mergeCell ref="F45:G45"/>
    <mergeCell ref="H45:I45"/>
    <mergeCell ref="J45:K45"/>
    <mergeCell ref="AS45:AU45"/>
    <mergeCell ref="D44:E44"/>
    <mergeCell ref="F44:G44"/>
    <mergeCell ref="H44:I44"/>
    <mergeCell ref="J44:K44"/>
    <mergeCell ref="AS44:AU44"/>
    <mergeCell ref="AV43:AY43"/>
    <mergeCell ref="AZ43:BC43"/>
    <mergeCell ref="BD43:BG43"/>
    <mergeCell ref="BH43:BK43"/>
    <mergeCell ref="BP43:BS43"/>
    <mergeCell ref="BT43:BV43"/>
    <mergeCell ref="AZ42:BC42"/>
    <mergeCell ref="BD42:BG42"/>
    <mergeCell ref="BH42:BK42"/>
    <mergeCell ref="BP42:BS42"/>
    <mergeCell ref="BT42:BV42"/>
    <mergeCell ref="AV42:AY42"/>
    <mergeCell ref="D43:E43"/>
    <mergeCell ref="F43:G43"/>
    <mergeCell ref="H43:I43"/>
    <mergeCell ref="J43:K43"/>
    <mergeCell ref="AS43:AU43"/>
    <mergeCell ref="D42:E42"/>
    <mergeCell ref="F42:G42"/>
    <mergeCell ref="H42:I42"/>
    <mergeCell ref="J42:K42"/>
    <mergeCell ref="AS42:AU42"/>
    <mergeCell ref="AV41:AY41"/>
    <mergeCell ref="AZ41:BC41"/>
    <mergeCell ref="BD41:BG41"/>
    <mergeCell ref="BH41:BK41"/>
    <mergeCell ref="BP41:BS41"/>
    <mergeCell ref="BT41:BV41"/>
    <mergeCell ref="AZ40:BC40"/>
    <mergeCell ref="BD40:BG40"/>
    <mergeCell ref="BH40:BK40"/>
    <mergeCell ref="BP40:BS40"/>
    <mergeCell ref="BT40:BV40"/>
    <mergeCell ref="AV40:AY40"/>
    <mergeCell ref="D41:E41"/>
    <mergeCell ref="F41:G41"/>
    <mergeCell ref="H41:I41"/>
    <mergeCell ref="J41:K41"/>
    <mergeCell ref="AS41:AU41"/>
    <mergeCell ref="D40:E40"/>
    <mergeCell ref="F40:G40"/>
    <mergeCell ref="H40:I40"/>
    <mergeCell ref="J40:K40"/>
    <mergeCell ref="AS40:AU40"/>
    <mergeCell ref="AV39:AY39"/>
    <mergeCell ref="AZ39:BC39"/>
    <mergeCell ref="BD39:BG39"/>
    <mergeCell ref="BH39:BK39"/>
    <mergeCell ref="BP39:BS39"/>
    <mergeCell ref="BT39:BV39"/>
    <mergeCell ref="AZ38:BC38"/>
    <mergeCell ref="BD38:BG38"/>
    <mergeCell ref="BH38:BK38"/>
    <mergeCell ref="BP38:BS38"/>
    <mergeCell ref="BT38:BV38"/>
    <mergeCell ref="AV38:AY38"/>
    <mergeCell ref="D39:E39"/>
    <mergeCell ref="F39:G39"/>
    <mergeCell ref="H39:I39"/>
    <mergeCell ref="J39:K39"/>
    <mergeCell ref="AS39:AU39"/>
    <mergeCell ref="D38:E38"/>
    <mergeCell ref="F38:G38"/>
    <mergeCell ref="H38:I38"/>
    <mergeCell ref="J38:K38"/>
    <mergeCell ref="AS38:AU38"/>
    <mergeCell ref="BP34:BS34"/>
    <mergeCell ref="BT34:BV34"/>
    <mergeCell ref="D37:E37"/>
    <mergeCell ref="F37:G37"/>
    <mergeCell ref="H37:I37"/>
    <mergeCell ref="J37:K37"/>
    <mergeCell ref="AS37:AU37"/>
    <mergeCell ref="D36:E36"/>
    <mergeCell ref="F36:G36"/>
    <mergeCell ref="H36:I36"/>
    <mergeCell ref="J36:K36"/>
    <mergeCell ref="AS36:AU36"/>
    <mergeCell ref="AV37:AY37"/>
    <mergeCell ref="AZ37:BC37"/>
    <mergeCell ref="BD37:BG37"/>
    <mergeCell ref="BH37:BK37"/>
    <mergeCell ref="BP37:BS37"/>
    <mergeCell ref="BT37:BV37"/>
    <mergeCell ref="AZ36:BC36"/>
    <mergeCell ref="BD36:BG36"/>
    <mergeCell ref="BH36:BK36"/>
    <mergeCell ref="BP36:BS36"/>
    <mergeCell ref="BT36:BV36"/>
    <mergeCell ref="AV36:AY36"/>
    <mergeCell ref="D35:E35"/>
    <mergeCell ref="F35:G35"/>
    <mergeCell ref="H35:I35"/>
    <mergeCell ref="J35:K35"/>
    <mergeCell ref="AS35:AU35"/>
    <mergeCell ref="BH33:BK33"/>
    <mergeCell ref="BL33:BO33"/>
    <mergeCell ref="BP33:BS33"/>
    <mergeCell ref="BT33:BV33"/>
    <mergeCell ref="D34:E34"/>
    <mergeCell ref="F34:G34"/>
    <mergeCell ref="H34:I34"/>
    <mergeCell ref="J34:K34"/>
    <mergeCell ref="AS34:AU34"/>
    <mergeCell ref="AV34:AY34"/>
    <mergeCell ref="AV35:AY35"/>
    <mergeCell ref="AZ35:BC35"/>
    <mergeCell ref="BD35:BG35"/>
    <mergeCell ref="BH35:BK35"/>
    <mergeCell ref="BP35:BS35"/>
    <mergeCell ref="BT35:BV35"/>
    <mergeCell ref="AZ34:BC34"/>
    <mergeCell ref="BD34:BG34"/>
    <mergeCell ref="BH34:BK34"/>
    <mergeCell ref="D33:E33"/>
    <mergeCell ref="F33:G33"/>
    <mergeCell ref="H33:I33"/>
    <mergeCell ref="J33:K33"/>
    <mergeCell ref="AS33:AU33"/>
    <mergeCell ref="AV33:AY33"/>
    <mergeCell ref="AZ33:BC33"/>
    <mergeCell ref="BD33:BG33"/>
    <mergeCell ref="AS32:AU32"/>
    <mergeCell ref="AV32:AY32"/>
    <mergeCell ref="AZ32:BC32"/>
    <mergeCell ref="BD32:BG32"/>
    <mergeCell ref="AZ31:BC31"/>
    <mergeCell ref="BD31:BG31"/>
    <mergeCell ref="BH31:BK31"/>
    <mergeCell ref="BP31:BS31"/>
    <mergeCell ref="BT31:BV31"/>
    <mergeCell ref="D32:E32"/>
    <mergeCell ref="F32:G32"/>
    <mergeCell ref="H32:I32"/>
    <mergeCell ref="J32:K32"/>
    <mergeCell ref="AI32:AR32"/>
    <mergeCell ref="D31:E31"/>
    <mergeCell ref="F31:G31"/>
    <mergeCell ref="H31:I31"/>
    <mergeCell ref="J31:K31"/>
    <mergeCell ref="AS31:AU31"/>
    <mergeCell ref="AV31:AY31"/>
    <mergeCell ref="BP32:BS32"/>
    <mergeCell ref="BT32:BV32"/>
    <mergeCell ref="BH32:BK32"/>
    <mergeCell ref="BL32:BO32"/>
    <mergeCell ref="AV30:AY30"/>
    <mergeCell ref="AZ30:BC30"/>
    <mergeCell ref="BD30:BG30"/>
    <mergeCell ref="BH30:BK30"/>
    <mergeCell ref="BP30:BS30"/>
    <mergeCell ref="BT30:BV30"/>
    <mergeCell ref="AZ29:BC29"/>
    <mergeCell ref="BD29:BG29"/>
    <mergeCell ref="BH29:BK29"/>
    <mergeCell ref="BP29:BS29"/>
    <mergeCell ref="BT29:BV29"/>
    <mergeCell ref="AV29:AY29"/>
    <mergeCell ref="D30:E30"/>
    <mergeCell ref="F30:G30"/>
    <mergeCell ref="H30:I30"/>
    <mergeCell ref="J30:K30"/>
    <mergeCell ref="AS30:AU30"/>
    <mergeCell ref="D29:E29"/>
    <mergeCell ref="F29:G29"/>
    <mergeCell ref="H29:I29"/>
    <mergeCell ref="J29:K29"/>
    <mergeCell ref="AS29:AU29"/>
    <mergeCell ref="BP25:BS25"/>
    <mergeCell ref="BT25:BV25"/>
    <mergeCell ref="D28:E28"/>
    <mergeCell ref="F28:G28"/>
    <mergeCell ref="H28:I28"/>
    <mergeCell ref="J28:K28"/>
    <mergeCell ref="AS28:AU28"/>
    <mergeCell ref="D27:E27"/>
    <mergeCell ref="F27:G27"/>
    <mergeCell ref="H27:I27"/>
    <mergeCell ref="J27:K27"/>
    <mergeCell ref="AS27:AU27"/>
    <mergeCell ref="AV28:AY28"/>
    <mergeCell ref="AZ28:BC28"/>
    <mergeCell ref="BD28:BG28"/>
    <mergeCell ref="BH28:BK28"/>
    <mergeCell ref="BP28:BS28"/>
    <mergeCell ref="BT28:BV28"/>
    <mergeCell ref="AZ27:BC27"/>
    <mergeCell ref="BD27:BG27"/>
    <mergeCell ref="BH27:BK27"/>
    <mergeCell ref="BP27:BS27"/>
    <mergeCell ref="BT27:BV27"/>
    <mergeCell ref="AV27:AY27"/>
    <mergeCell ref="D26:E26"/>
    <mergeCell ref="F26:G26"/>
    <mergeCell ref="H26:I26"/>
    <mergeCell ref="J26:K26"/>
    <mergeCell ref="AS26:AU26"/>
    <mergeCell ref="BD24:BG24"/>
    <mergeCell ref="BH24:BK24"/>
    <mergeCell ref="BP24:BS24"/>
    <mergeCell ref="BT24:BV24"/>
    <mergeCell ref="D25:E25"/>
    <mergeCell ref="F25:G25"/>
    <mergeCell ref="H25:I25"/>
    <mergeCell ref="J25:K25"/>
    <mergeCell ref="AS25:AU25"/>
    <mergeCell ref="AV25:AY25"/>
    <mergeCell ref="AV26:AY26"/>
    <mergeCell ref="AZ26:BC26"/>
    <mergeCell ref="BD26:BG26"/>
    <mergeCell ref="BH26:BK26"/>
    <mergeCell ref="BP26:BS26"/>
    <mergeCell ref="BT26:BV26"/>
    <mergeCell ref="AZ25:BC25"/>
    <mergeCell ref="BD25:BG25"/>
    <mergeCell ref="BH25:BK25"/>
    <mergeCell ref="D23:E23"/>
    <mergeCell ref="F23:G23"/>
    <mergeCell ref="H23:I23"/>
    <mergeCell ref="J23:K23"/>
    <mergeCell ref="AI23:AR23"/>
    <mergeCell ref="BP23:BS23"/>
    <mergeCell ref="BT23:BV23"/>
    <mergeCell ref="D24:E24"/>
    <mergeCell ref="F24:G24"/>
    <mergeCell ref="H24:I24"/>
    <mergeCell ref="J24:K24"/>
    <mergeCell ref="AI24:AR24"/>
    <mergeCell ref="AS24:AU24"/>
    <mergeCell ref="AV24:AY24"/>
    <mergeCell ref="AZ24:BC24"/>
    <mergeCell ref="AS23:AU23"/>
    <mergeCell ref="AV23:AY23"/>
    <mergeCell ref="AZ23:BC23"/>
    <mergeCell ref="BD23:BG23"/>
    <mergeCell ref="BH23:BK23"/>
    <mergeCell ref="BL23:BO23"/>
    <mergeCell ref="BL22:BO22"/>
    <mergeCell ref="BP22:BS22"/>
    <mergeCell ref="BT22:BV22"/>
    <mergeCell ref="AI22:AR22"/>
    <mergeCell ref="D21:E21"/>
    <mergeCell ref="F21:G21"/>
    <mergeCell ref="H21:I21"/>
    <mergeCell ref="J21:K21"/>
    <mergeCell ref="AS21:AU21"/>
    <mergeCell ref="AV21:AY21"/>
    <mergeCell ref="AZ21:BC21"/>
    <mergeCell ref="BD21:BG21"/>
    <mergeCell ref="D22:E22"/>
    <mergeCell ref="F22:G22"/>
    <mergeCell ref="H22:I22"/>
    <mergeCell ref="J22:K22"/>
    <mergeCell ref="AS22:AU22"/>
    <mergeCell ref="AV22:AY22"/>
    <mergeCell ref="AZ22:BC22"/>
    <mergeCell ref="BD22:BG22"/>
    <mergeCell ref="BH22:BK22"/>
    <mergeCell ref="BH21:BK21"/>
    <mergeCell ref="BT18:BV20"/>
    <mergeCell ref="H19:I20"/>
    <mergeCell ref="J19:K20"/>
    <mergeCell ref="AV19:AY20"/>
    <mergeCell ref="AZ19:BC20"/>
    <mergeCell ref="BD19:BG20"/>
    <mergeCell ref="BH19:BK20"/>
    <mergeCell ref="BL19:BO20"/>
    <mergeCell ref="BP19:BS20"/>
    <mergeCell ref="BL21:BO21"/>
    <mergeCell ref="BP21:BS21"/>
    <mergeCell ref="BT21:BV21"/>
    <mergeCell ref="C14:H14"/>
    <mergeCell ref="I14:P14"/>
    <mergeCell ref="AS14:BC14"/>
    <mergeCell ref="C18:C20"/>
    <mergeCell ref="D18:E20"/>
    <mergeCell ref="F18:G20"/>
    <mergeCell ref="H18:K18"/>
    <mergeCell ref="L18:V20"/>
    <mergeCell ref="W18:AH20"/>
    <mergeCell ref="AI18:AR20"/>
    <mergeCell ref="AS18:AU20"/>
    <mergeCell ref="AV18:BS18"/>
    <mergeCell ref="N5:T5"/>
    <mergeCell ref="U5:AA5"/>
    <mergeCell ref="AB5:AK5"/>
    <mergeCell ref="I12:P12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135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SMS_STATUS_WIFI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567" t="s">
        <v>31</v>
      </c>
      <c r="D12" s="568"/>
      <c r="E12" s="568"/>
      <c r="F12" s="568"/>
      <c r="G12" s="568"/>
      <c r="H12" s="569"/>
      <c r="I12" s="1060" t="str">
        <f ca="1">C8</f>
        <v>SMS_STATUS_WIFI</v>
      </c>
      <c r="J12" s="1171"/>
      <c r="K12" s="1171"/>
      <c r="L12" s="1171"/>
      <c r="M12" s="1171"/>
      <c r="N12" s="1171"/>
      <c r="O12" s="1171"/>
      <c r="P12" s="1172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592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1060" t="s">
        <v>1318</v>
      </c>
      <c r="J13" s="1061"/>
      <c r="K13" s="1061"/>
      <c r="L13" s="1061"/>
      <c r="M13" s="1061"/>
      <c r="N13" s="1061"/>
      <c r="O13" s="1061"/>
      <c r="P13" s="1062"/>
      <c r="Q13" s="789" t="s">
        <v>28</v>
      </c>
      <c r="R13" s="790"/>
      <c r="S13" s="790"/>
      <c r="T13" s="790"/>
      <c r="U13" s="791"/>
      <c r="V13" s="592" t="s">
        <v>6</v>
      </c>
      <c r="W13" s="132" t="s">
        <v>38</v>
      </c>
      <c r="X13" s="132"/>
      <c r="Y13" s="592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SUM(BP21:BS79)</f>
        <v>108</v>
      </c>
      <c r="J14" s="793"/>
      <c r="K14" s="793"/>
      <c r="L14" s="793"/>
      <c r="M14" s="793"/>
      <c r="N14" s="793"/>
      <c r="O14" s="793"/>
      <c r="P14" s="794"/>
      <c r="Q14" s="256"/>
      <c r="R14" s="256"/>
      <c r="S14" s="256"/>
      <c r="T14" s="256"/>
      <c r="U14" s="256"/>
      <c r="V14" s="256"/>
      <c r="W14" s="256"/>
      <c r="X14" s="256"/>
      <c r="Y14" s="256"/>
      <c r="Z14" s="256"/>
      <c r="AA14" s="256"/>
      <c r="AB14" s="256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573"/>
      <c r="BE14" s="573"/>
      <c r="BF14" s="573"/>
      <c r="BG14" s="573"/>
      <c r="BH14" s="573"/>
      <c r="BI14" s="573"/>
      <c r="BJ14" s="573"/>
      <c r="BK14" s="573"/>
      <c r="BL14" s="573"/>
      <c r="BM14" s="573"/>
      <c r="BN14" s="573"/>
      <c r="BO14" s="573"/>
      <c r="BP14" s="573"/>
      <c r="BQ14" s="573"/>
      <c r="BR14" s="573"/>
      <c r="BS14" s="573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1180"/>
      <c r="E19" s="1181"/>
      <c r="F19" s="1180"/>
      <c r="G19" s="1182"/>
      <c r="H19" s="1185" t="s">
        <v>19</v>
      </c>
      <c r="I19" s="1186"/>
      <c r="J19" s="1185" t="s">
        <v>20</v>
      </c>
      <c r="K19" s="1186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1183"/>
      <c r="AJ19" s="1184"/>
      <c r="AK19" s="1184"/>
      <c r="AL19" s="1184"/>
      <c r="AM19" s="1184"/>
      <c r="AN19" s="1184"/>
      <c r="AO19" s="1184"/>
      <c r="AP19" s="1184"/>
      <c r="AQ19" s="1184"/>
      <c r="AR19" s="1182"/>
      <c r="AS19" s="785"/>
      <c r="AT19" s="785"/>
      <c r="AU19" s="785"/>
      <c r="AV19" s="1178" t="s">
        <v>49</v>
      </c>
      <c r="AW19" s="1178"/>
      <c r="AX19" s="1178"/>
      <c r="AY19" s="1178"/>
      <c r="AZ19" s="1178" t="s">
        <v>270</v>
      </c>
      <c r="BA19" s="1178"/>
      <c r="BB19" s="1178"/>
      <c r="BC19" s="1178"/>
      <c r="BD19" s="1178" t="s">
        <v>271</v>
      </c>
      <c r="BE19" s="1178"/>
      <c r="BF19" s="1178"/>
      <c r="BG19" s="1178"/>
      <c r="BH19" s="1178" t="s">
        <v>50</v>
      </c>
      <c r="BI19" s="1178"/>
      <c r="BJ19" s="1178"/>
      <c r="BK19" s="1178"/>
      <c r="BL19" s="1178" t="s">
        <v>52</v>
      </c>
      <c r="BM19" s="1178"/>
      <c r="BN19" s="1178"/>
      <c r="BO19" s="1178"/>
      <c r="BP19" s="1178" t="s">
        <v>51</v>
      </c>
      <c r="BQ19" s="1178"/>
      <c r="BR19" s="1178"/>
      <c r="BS19" s="1178"/>
      <c r="BT19" s="785"/>
      <c r="BU19" s="785"/>
      <c r="BV19" s="785"/>
      <c r="BW19" s="255"/>
      <c r="BX19" s="252"/>
    </row>
    <row r="20" spans="2:76" s="234" customFormat="1" ht="12.25" customHeight="1">
      <c r="B20" s="253"/>
      <c r="C20" s="785"/>
      <c r="D20" s="801"/>
      <c r="E20" s="802"/>
      <c r="F20" s="804"/>
      <c r="G20" s="805"/>
      <c r="H20" s="1187"/>
      <c r="I20" s="1188"/>
      <c r="J20" s="1187"/>
      <c r="K20" s="1188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  <c r="AF20" s="785"/>
      <c r="AG20" s="785"/>
      <c r="AH20" s="785"/>
      <c r="AI20" s="804"/>
      <c r="AJ20" s="808"/>
      <c r="AK20" s="808"/>
      <c r="AL20" s="808"/>
      <c r="AM20" s="808"/>
      <c r="AN20" s="808"/>
      <c r="AO20" s="808"/>
      <c r="AP20" s="808"/>
      <c r="AQ20" s="808"/>
      <c r="AR20" s="805"/>
      <c r="AS20" s="785"/>
      <c r="AT20" s="785"/>
      <c r="AU20" s="785"/>
      <c r="AV20" s="1179"/>
      <c r="AW20" s="1179"/>
      <c r="AX20" s="1179"/>
      <c r="AY20" s="1179"/>
      <c r="AZ20" s="1179"/>
      <c r="BA20" s="1179"/>
      <c r="BB20" s="1179"/>
      <c r="BC20" s="1179"/>
      <c r="BD20" s="1179"/>
      <c r="BE20" s="1179"/>
      <c r="BF20" s="1179"/>
      <c r="BG20" s="1179"/>
      <c r="BH20" s="1179"/>
      <c r="BI20" s="1179"/>
      <c r="BJ20" s="1179"/>
      <c r="BK20" s="1179"/>
      <c r="BL20" s="1179"/>
      <c r="BM20" s="1179"/>
      <c r="BN20" s="1179"/>
      <c r="BO20" s="1179"/>
      <c r="BP20" s="1179"/>
      <c r="BQ20" s="1179"/>
      <c r="BR20" s="1179"/>
      <c r="BS20" s="1179"/>
      <c r="BT20" s="785"/>
      <c r="BU20" s="785"/>
      <c r="BV20" s="785"/>
      <c r="BW20" s="255"/>
      <c r="BX20" s="258"/>
    </row>
    <row r="21" spans="2:76" s="234" customFormat="1" ht="12" customHeight="1">
      <c r="B21" s="253"/>
      <c r="C21" s="261">
        <v>1</v>
      </c>
      <c r="D21" s="783">
        <v>1</v>
      </c>
      <c r="E21" s="784"/>
      <c r="F21" s="747"/>
      <c r="G21" s="748"/>
      <c r="H21" s="747"/>
      <c r="I21" s="748"/>
      <c r="J21" s="747"/>
      <c r="K21" s="748"/>
      <c r="L21" s="585" t="s">
        <v>22</v>
      </c>
      <c r="M21" s="585"/>
      <c r="N21" s="585"/>
      <c r="O21" s="585"/>
      <c r="P21" s="585"/>
      <c r="Q21" s="585"/>
      <c r="R21" s="585"/>
      <c r="S21" s="585"/>
      <c r="T21" s="585"/>
      <c r="U21" s="585"/>
      <c r="V21" s="586"/>
      <c r="W21" s="275" t="s">
        <v>22</v>
      </c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5" t="s">
        <v>22</v>
      </c>
      <c r="AJ21" s="276"/>
      <c r="AK21" s="276"/>
      <c r="AL21" s="276"/>
      <c r="AM21" s="276"/>
      <c r="AN21" s="276"/>
      <c r="AO21" s="276"/>
      <c r="AP21" s="276"/>
      <c r="AQ21" s="276"/>
      <c r="AR21" s="277"/>
      <c r="AS21" s="752" t="s">
        <v>18</v>
      </c>
      <c r="AT21" s="752"/>
      <c r="AU21" s="752"/>
      <c r="AV21" s="741">
        <f t="shared" ref="AV21:AV26" si="0">LEN(L21)+LEN(M21)+LEN(N21)+LEN(O21)+LEN(P21)+LEN(Q21)</f>
        <v>3</v>
      </c>
      <c r="AW21" s="742"/>
      <c r="AX21" s="742"/>
      <c r="AY21" s="743"/>
      <c r="AZ21" s="988">
        <v>17</v>
      </c>
      <c r="BA21" s="989"/>
      <c r="BB21" s="989"/>
      <c r="BC21" s="990"/>
      <c r="BD21" s="741">
        <f t="shared" ref="BD21:BD26" si="1">IF(AS21="String", AZ21, IF(AS21="Number",ROUNDUP(AZ21/2,0),0))</f>
        <v>17</v>
      </c>
      <c r="BE21" s="742"/>
      <c r="BF21" s="742"/>
      <c r="BG21" s="743"/>
      <c r="BH21" s="753">
        <f t="shared" ref="BH21:BH26" si="2"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 t="shared" ref="BP21:BP26" si="3">AV21+BD21+BH21</f>
        <v>20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104.25" customHeight="1">
      <c r="B22" s="253"/>
      <c r="C22" s="259">
        <v>2</v>
      </c>
      <c r="D22" s="783"/>
      <c r="E22" s="784"/>
      <c r="F22" s="783">
        <v>1</v>
      </c>
      <c r="G22" s="784"/>
      <c r="H22" s="783"/>
      <c r="I22" s="784"/>
      <c r="J22" s="783"/>
      <c r="K22" s="784"/>
      <c r="L22" s="594" t="s">
        <v>1310</v>
      </c>
      <c r="M22" s="585"/>
      <c r="N22" s="585"/>
      <c r="O22" s="585"/>
      <c r="P22" s="585"/>
      <c r="Q22" s="585"/>
      <c r="R22" s="585"/>
      <c r="S22" s="585"/>
      <c r="T22" s="585"/>
      <c r="U22" s="585"/>
      <c r="V22" s="586"/>
      <c r="W22" s="593" t="s">
        <v>1313</v>
      </c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7"/>
      <c r="AI22" s="749" t="s">
        <v>1334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2" t="s">
        <v>18</v>
      </c>
      <c r="AT22" s="752"/>
      <c r="AU22" s="752"/>
      <c r="AV22" s="741">
        <f t="shared" si="0"/>
        <v>21</v>
      </c>
      <c r="AW22" s="742"/>
      <c r="AX22" s="742"/>
      <c r="AY22" s="743"/>
      <c r="AZ22" s="988">
        <v>2</v>
      </c>
      <c r="BA22" s="989"/>
      <c r="BB22" s="989"/>
      <c r="BC22" s="990"/>
      <c r="BD22" s="741">
        <f t="shared" si="1"/>
        <v>2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23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46.5" customHeight="1">
      <c r="B23" s="253"/>
      <c r="C23" s="259">
        <v>3</v>
      </c>
      <c r="D23" s="747"/>
      <c r="E23" s="748"/>
      <c r="F23" s="747"/>
      <c r="G23" s="748"/>
      <c r="H23" s="783"/>
      <c r="I23" s="784"/>
      <c r="J23" s="783"/>
      <c r="K23" s="784"/>
      <c r="L23" s="571" t="s">
        <v>1311</v>
      </c>
      <c r="M23" s="590"/>
      <c r="N23" s="590"/>
      <c r="O23" s="590"/>
      <c r="P23" s="590"/>
      <c r="Q23" s="590"/>
      <c r="R23" s="590"/>
      <c r="S23" s="590"/>
      <c r="T23" s="590"/>
      <c r="U23" s="590"/>
      <c r="V23" s="591"/>
      <c r="W23" s="570" t="s">
        <v>1314</v>
      </c>
      <c r="X23" s="583"/>
      <c r="Y23" s="583"/>
      <c r="Z23" s="583"/>
      <c r="AA23" s="583"/>
      <c r="AB23" s="583"/>
      <c r="AC23" s="583"/>
      <c r="AD23" s="583"/>
      <c r="AE23" s="583"/>
      <c r="AF23" s="583"/>
      <c r="AG23" s="583"/>
      <c r="AH23" s="584"/>
      <c r="AI23" s="749" t="s">
        <v>1315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2" t="s">
        <v>18</v>
      </c>
      <c r="AT23" s="752"/>
      <c r="AU23" s="752"/>
      <c r="AV23" s="741">
        <f t="shared" si="0"/>
        <v>3</v>
      </c>
      <c r="AW23" s="742"/>
      <c r="AX23" s="742"/>
      <c r="AY23" s="743"/>
      <c r="AZ23" s="988">
        <v>0</v>
      </c>
      <c r="BA23" s="989"/>
      <c r="BB23" s="989"/>
      <c r="BC23" s="990"/>
      <c r="BD23" s="741">
        <f t="shared" si="1"/>
        <v>0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3</v>
      </c>
      <c r="BQ23" s="742"/>
      <c r="BR23" s="742"/>
      <c r="BS23" s="743"/>
      <c r="BT23" s="977"/>
      <c r="BU23" s="978"/>
      <c r="BV23" s="979"/>
      <c r="BW23" s="255"/>
      <c r="BX23" s="252"/>
    </row>
    <row r="24" spans="2:76" s="234" customFormat="1" ht="33" customHeight="1">
      <c r="B24" s="253"/>
      <c r="C24" s="261">
        <v>4</v>
      </c>
      <c r="D24" s="747"/>
      <c r="E24" s="748"/>
      <c r="F24" s="747"/>
      <c r="G24" s="748"/>
      <c r="H24" s="783"/>
      <c r="I24" s="784"/>
      <c r="J24" s="783"/>
      <c r="K24" s="784"/>
      <c r="L24" s="571" t="s">
        <v>1312</v>
      </c>
      <c r="M24" s="587"/>
      <c r="N24" s="587"/>
      <c r="O24" s="587"/>
      <c r="P24" s="587"/>
      <c r="Q24" s="587"/>
      <c r="R24" s="587"/>
      <c r="S24" s="587"/>
      <c r="T24" s="587"/>
      <c r="U24" s="587"/>
      <c r="V24" s="588"/>
      <c r="W24" s="570" t="s">
        <v>1307</v>
      </c>
      <c r="X24" s="587"/>
      <c r="Y24" s="587"/>
      <c r="Z24" s="587"/>
      <c r="AA24" s="587"/>
      <c r="AB24" s="587"/>
      <c r="AC24" s="587"/>
      <c r="AD24" s="587"/>
      <c r="AE24" s="587"/>
      <c r="AF24" s="587"/>
      <c r="AG24" s="587"/>
      <c r="AH24" s="588"/>
      <c r="AI24" s="951" t="s">
        <v>1320</v>
      </c>
      <c r="AJ24" s="952"/>
      <c r="AK24" s="952"/>
      <c r="AL24" s="952"/>
      <c r="AM24" s="952"/>
      <c r="AN24" s="952"/>
      <c r="AO24" s="952"/>
      <c r="AP24" s="952"/>
      <c r="AQ24" s="952"/>
      <c r="AR24" s="953"/>
      <c r="AS24" s="972" t="s">
        <v>42</v>
      </c>
      <c r="AT24" s="972"/>
      <c r="AU24" s="972"/>
      <c r="AV24" s="741">
        <f t="shared" si="0"/>
        <v>16</v>
      </c>
      <c r="AW24" s="742"/>
      <c r="AX24" s="742"/>
      <c r="AY24" s="743"/>
      <c r="AZ24" s="988">
        <v>1</v>
      </c>
      <c r="BA24" s="989"/>
      <c r="BB24" s="989"/>
      <c r="BC24" s="990"/>
      <c r="BD24" s="741">
        <f t="shared" si="1"/>
        <v>1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582"/>
      <c r="BM24" s="580"/>
      <c r="BN24" s="580"/>
      <c r="BO24" s="581"/>
      <c r="BP24" s="741">
        <f t="shared" si="3"/>
        <v>18</v>
      </c>
      <c r="BQ24" s="742"/>
      <c r="BR24" s="742"/>
      <c r="BS24" s="743"/>
      <c r="BT24" s="977"/>
      <c r="BU24" s="978"/>
      <c r="BV24" s="979"/>
      <c r="BW24" s="255"/>
      <c r="BX24" s="252"/>
    </row>
    <row r="25" spans="2:76" s="234" customFormat="1" ht="46.5" customHeight="1">
      <c r="B25" s="253"/>
      <c r="C25" s="259">
        <v>5</v>
      </c>
      <c r="D25" s="747"/>
      <c r="E25" s="748"/>
      <c r="F25" s="747"/>
      <c r="G25" s="748"/>
      <c r="H25" s="783"/>
      <c r="I25" s="784"/>
      <c r="J25" s="783"/>
      <c r="K25" s="784"/>
      <c r="L25" s="571" t="s">
        <v>512</v>
      </c>
      <c r="M25" s="590"/>
      <c r="N25" s="590"/>
      <c r="O25" s="590"/>
      <c r="P25" s="590"/>
      <c r="Q25" s="590"/>
      <c r="R25" s="590"/>
      <c r="S25" s="590"/>
      <c r="T25" s="590"/>
      <c r="U25" s="590"/>
      <c r="V25" s="591"/>
      <c r="W25" s="593" t="s">
        <v>513</v>
      </c>
      <c r="X25" s="590"/>
      <c r="Y25" s="590"/>
      <c r="Z25" s="590"/>
      <c r="AA25" s="590"/>
      <c r="AB25" s="590"/>
      <c r="AC25" s="590"/>
      <c r="AD25" s="590"/>
      <c r="AE25" s="590"/>
      <c r="AF25" s="590"/>
      <c r="AG25" s="590"/>
      <c r="AH25" s="591"/>
      <c r="AI25" s="951" t="s">
        <v>1321</v>
      </c>
      <c r="AJ25" s="952"/>
      <c r="AK25" s="952"/>
      <c r="AL25" s="952"/>
      <c r="AM25" s="952"/>
      <c r="AN25" s="952"/>
      <c r="AO25" s="952"/>
      <c r="AP25" s="952"/>
      <c r="AQ25" s="952"/>
      <c r="AR25" s="953"/>
      <c r="AS25" s="763" t="s">
        <v>42</v>
      </c>
      <c r="AT25" s="763"/>
      <c r="AU25" s="763"/>
      <c r="AV25" s="741">
        <f t="shared" si="0"/>
        <v>20</v>
      </c>
      <c r="AW25" s="742"/>
      <c r="AX25" s="742"/>
      <c r="AY25" s="743"/>
      <c r="AZ25" s="988">
        <v>10</v>
      </c>
      <c r="BA25" s="989"/>
      <c r="BB25" s="989"/>
      <c r="BC25" s="990"/>
      <c r="BD25" s="741">
        <f t="shared" si="1"/>
        <v>5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577"/>
      <c r="BM25" s="578"/>
      <c r="BN25" s="578"/>
      <c r="BO25" s="579"/>
      <c r="BP25" s="741">
        <f t="shared" si="3"/>
        <v>26</v>
      </c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12.25" customHeight="1">
      <c r="B26" s="253"/>
      <c r="C26" s="261">
        <v>6</v>
      </c>
      <c r="D26" s="747"/>
      <c r="E26" s="748"/>
      <c r="F26" s="747"/>
      <c r="G26" s="748"/>
      <c r="H26" s="783"/>
      <c r="I26" s="784"/>
      <c r="J26" s="783"/>
      <c r="K26" s="784"/>
      <c r="L26" s="571" t="s">
        <v>1009</v>
      </c>
      <c r="M26" s="590"/>
      <c r="N26" s="590"/>
      <c r="O26" s="590"/>
      <c r="P26" s="590"/>
      <c r="Q26" s="590"/>
      <c r="R26" s="590"/>
      <c r="S26" s="590"/>
      <c r="T26" s="590"/>
      <c r="U26" s="590"/>
      <c r="V26" s="591"/>
      <c r="W26" s="571" t="s">
        <v>1008</v>
      </c>
      <c r="X26" s="590"/>
      <c r="Y26" s="590"/>
      <c r="Z26" s="590"/>
      <c r="AA26" s="590"/>
      <c r="AB26" s="590"/>
      <c r="AC26" s="590"/>
      <c r="AD26" s="590"/>
      <c r="AE26" s="590"/>
      <c r="AF26" s="590"/>
      <c r="AG26" s="590"/>
      <c r="AH26" s="591"/>
      <c r="AI26" s="570" t="s">
        <v>832</v>
      </c>
      <c r="AJ26" s="571"/>
      <c r="AK26" s="571"/>
      <c r="AL26" s="571"/>
      <c r="AM26" s="571"/>
      <c r="AN26" s="571"/>
      <c r="AO26" s="571"/>
      <c r="AP26" s="571"/>
      <c r="AQ26" s="571"/>
      <c r="AR26" s="572"/>
      <c r="AS26" s="763" t="s">
        <v>42</v>
      </c>
      <c r="AT26" s="763"/>
      <c r="AU26" s="763"/>
      <c r="AV26" s="741">
        <f t="shared" si="0"/>
        <v>12</v>
      </c>
      <c r="AW26" s="742"/>
      <c r="AX26" s="742"/>
      <c r="AY26" s="743"/>
      <c r="AZ26" s="988">
        <v>10</v>
      </c>
      <c r="BA26" s="989"/>
      <c r="BB26" s="989"/>
      <c r="BC26" s="990"/>
      <c r="BD26" s="741">
        <f t="shared" si="1"/>
        <v>5</v>
      </c>
      <c r="BE26" s="742"/>
      <c r="BF26" s="742"/>
      <c r="BG26" s="743"/>
      <c r="BH26" s="753">
        <f t="shared" si="2"/>
        <v>1</v>
      </c>
      <c r="BI26" s="754"/>
      <c r="BJ26" s="754"/>
      <c r="BK26" s="755"/>
      <c r="BL26" s="577"/>
      <c r="BM26" s="578"/>
      <c r="BN26" s="578"/>
      <c r="BO26" s="579"/>
      <c r="BP26" s="741">
        <f t="shared" si="3"/>
        <v>18</v>
      </c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12.25" customHeight="1">
      <c r="B27" s="253"/>
      <c r="C27" s="259"/>
      <c r="D27" s="747"/>
      <c r="E27" s="748"/>
      <c r="F27" s="747"/>
      <c r="G27" s="748"/>
      <c r="H27" s="783"/>
      <c r="I27" s="784"/>
      <c r="J27" s="783"/>
      <c r="K27" s="784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1"/>
      <c r="W27" s="589"/>
      <c r="X27" s="590"/>
      <c r="Y27" s="590"/>
      <c r="Z27" s="590"/>
      <c r="AA27" s="590"/>
      <c r="AB27" s="590"/>
      <c r="AC27" s="590"/>
      <c r="AD27" s="590"/>
      <c r="AE27" s="590"/>
      <c r="AF27" s="590"/>
      <c r="AG27" s="590"/>
      <c r="AH27" s="591"/>
      <c r="AI27" s="589"/>
      <c r="AJ27" s="590"/>
      <c r="AK27" s="590"/>
      <c r="AL27" s="590"/>
      <c r="AM27" s="590"/>
      <c r="AN27" s="590"/>
      <c r="AO27" s="590"/>
      <c r="AP27" s="590"/>
      <c r="AQ27" s="590"/>
      <c r="AR27" s="591"/>
      <c r="AS27" s="971"/>
      <c r="AT27" s="971"/>
      <c r="AU27" s="971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577"/>
      <c r="BM27" s="578"/>
      <c r="BN27" s="578"/>
      <c r="BO27" s="579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12.25" customHeight="1">
      <c r="B28" s="253"/>
      <c r="C28" s="261"/>
      <c r="D28" s="747"/>
      <c r="E28" s="748"/>
      <c r="F28" s="747"/>
      <c r="G28" s="748"/>
      <c r="H28" s="783"/>
      <c r="I28" s="784"/>
      <c r="J28" s="783"/>
      <c r="K28" s="784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1"/>
      <c r="W28" s="589"/>
      <c r="X28" s="590"/>
      <c r="Y28" s="590"/>
      <c r="Z28" s="590"/>
      <c r="AA28" s="590"/>
      <c r="AB28" s="590"/>
      <c r="AC28" s="590"/>
      <c r="AD28" s="590"/>
      <c r="AE28" s="590"/>
      <c r="AF28" s="590"/>
      <c r="AG28" s="590"/>
      <c r="AH28" s="591"/>
      <c r="AI28" s="589"/>
      <c r="AJ28" s="590"/>
      <c r="AK28" s="590"/>
      <c r="AL28" s="590"/>
      <c r="AM28" s="590"/>
      <c r="AN28" s="590"/>
      <c r="AO28" s="590"/>
      <c r="AP28" s="590"/>
      <c r="AQ28" s="590"/>
      <c r="AR28" s="591"/>
      <c r="AS28" s="971"/>
      <c r="AT28" s="971"/>
      <c r="AU28" s="971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577"/>
      <c r="BM28" s="578"/>
      <c r="BN28" s="578"/>
      <c r="BO28" s="579"/>
      <c r="BP28" s="741"/>
      <c r="BQ28" s="742"/>
      <c r="BR28" s="742"/>
      <c r="BS28" s="743"/>
      <c r="BT28" s="974"/>
      <c r="BU28" s="975"/>
      <c r="BV28" s="976"/>
      <c r="BW28" s="255"/>
      <c r="BX28" s="252"/>
    </row>
    <row r="29" spans="2:76" s="234" customFormat="1" ht="12.25" customHeight="1">
      <c r="B29" s="253"/>
      <c r="C29" s="259"/>
      <c r="D29" s="747"/>
      <c r="E29" s="748"/>
      <c r="F29" s="747"/>
      <c r="G29" s="748"/>
      <c r="H29" s="783"/>
      <c r="I29" s="784"/>
      <c r="J29" s="783"/>
      <c r="K29" s="784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1"/>
      <c r="W29" s="589"/>
      <c r="X29" s="590"/>
      <c r="Y29" s="590"/>
      <c r="Z29" s="590"/>
      <c r="AA29" s="590"/>
      <c r="AB29" s="590"/>
      <c r="AC29" s="590"/>
      <c r="AD29" s="590"/>
      <c r="AE29" s="590"/>
      <c r="AF29" s="590"/>
      <c r="AG29" s="590"/>
      <c r="AH29" s="591"/>
      <c r="AI29" s="589"/>
      <c r="AJ29" s="590"/>
      <c r="AK29" s="590"/>
      <c r="AL29" s="590"/>
      <c r="AM29" s="590"/>
      <c r="AN29" s="590"/>
      <c r="AO29" s="590"/>
      <c r="AP29" s="590"/>
      <c r="AQ29" s="590"/>
      <c r="AR29" s="591"/>
      <c r="AS29" s="971"/>
      <c r="AT29" s="971"/>
      <c r="AU29" s="971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574"/>
      <c r="BM29" s="575"/>
      <c r="BN29" s="575"/>
      <c r="BO29" s="576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12.25" customHeight="1">
      <c r="B30" s="253"/>
      <c r="C30" s="261"/>
      <c r="D30" s="747"/>
      <c r="E30" s="748"/>
      <c r="F30" s="747"/>
      <c r="G30" s="748"/>
      <c r="H30" s="783"/>
      <c r="I30" s="784"/>
      <c r="J30" s="783"/>
      <c r="K30" s="784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1"/>
      <c r="W30" s="589"/>
      <c r="X30" s="590"/>
      <c r="Y30" s="590"/>
      <c r="Z30" s="590"/>
      <c r="AA30" s="590"/>
      <c r="AB30" s="590"/>
      <c r="AC30" s="590"/>
      <c r="AD30" s="590"/>
      <c r="AE30" s="590"/>
      <c r="AF30" s="590"/>
      <c r="AG30" s="590"/>
      <c r="AH30" s="591"/>
      <c r="AI30" s="589"/>
      <c r="AJ30" s="590"/>
      <c r="AK30" s="590"/>
      <c r="AL30" s="590"/>
      <c r="AM30" s="590"/>
      <c r="AN30" s="590"/>
      <c r="AO30" s="590"/>
      <c r="AP30" s="590"/>
      <c r="AQ30" s="590"/>
      <c r="AR30" s="591"/>
      <c r="AS30" s="971"/>
      <c r="AT30" s="971"/>
      <c r="AU30" s="971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574"/>
      <c r="BM30" s="575"/>
      <c r="BN30" s="575"/>
      <c r="BO30" s="576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 ht="12.25" customHeight="1">
      <c r="B31" s="253"/>
      <c r="C31" s="259"/>
      <c r="D31" s="747"/>
      <c r="E31" s="748"/>
      <c r="F31" s="747"/>
      <c r="G31" s="748"/>
      <c r="H31" s="783"/>
      <c r="I31" s="784"/>
      <c r="J31" s="783"/>
      <c r="K31" s="784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1"/>
      <c r="W31" s="590"/>
      <c r="X31" s="590"/>
      <c r="Y31" s="590"/>
      <c r="Z31" s="590"/>
      <c r="AA31" s="590"/>
      <c r="AB31" s="590"/>
      <c r="AC31" s="590"/>
      <c r="AD31" s="590"/>
      <c r="AE31" s="590"/>
      <c r="AF31" s="590"/>
      <c r="AG31" s="590"/>
      <c r="AH31" s="591"/>
      <c r="AI31" s="589"/>
      <c r="AJ31" s="590"/>
      <c r="AK31" s="590"/>
      <c r="AL31" s="590"/>
      <c r="AM31" s="590"/>
      <c r="AN31" s="590"/>
      <c r="AO31" s="590"/>
      <c r="AP31" s="590"/>
      <c r="AQ31" s="590"/>
      <c r="AR31" s="591"/>
      <c r="AS31" s="971"/>
      <c r="AT31" s="971"/>
      <c r="AU31" s="971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577"/>
      <c r="BM31" s="578"/>
      <c r="BN31" s="578"/>
      <c r="BO31" s="579"/>
      <c r="BP31" s="741"/>
      <c r="BQ31" s="742"/>
      <c r="BR31" s="742"/>
      <c r="BS31" s="743"/>
      <c r="BT31" s="974"/>
      <c r="BU31" s="975"/>
      <c r="BV31" s="976"/>
      <c r="BW31" s="255"/>
      <c r="BX31" s="252"/>
    </row>
    <row r="32" spans="2:76" s="234" customFormat="1">
      <c r="B32" s="253"/>
      <c r="C32" s="259"/>
      <c r="D32" s="747"/>
      <c r="E32" s="748"/>
      <c r="F32" s="747"/>
      <c r="G32" s="748"/>
      <c r="H32" s="783"/>
      <c r="I32" s="784"/>
      <c r="J32" s="783"/>
      <c r="K32" s="784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2"/>
      <c r="W32" s="570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2"/>
      <c r="AI32" s="957"/>
      <c r="AJ32" s="958"/>
      <c r="AK32" s="958"/>
      <c r="AL32" s="958"/>
      <c r="AM32" s="958"/>
      <c r="AN32" s="958"/>
      <c r="AO32" s="958"/>
      <c r="AP32" s="958"/>
      <c r="AQ32" s="958"/>
      <c r="AR32" s="959"/>
      <c r="AS32" s="1210"/>
      <c r="AT32" s="1210"/>
      <c r="AU32" s="1210"/>
      <c r="AV32" s="940"/>
      <c r="AW32" s="941"/>
      <c r="AX32" s="941"/>
      <c r="AY32" s="942"/>
      <c r="AZ32" s="943"/>
      <c r="BA32" s="944"/>
      <c r="BB32" s="944"/>
      <c r="BC32" s="945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52"/>
      <c r="BU32" s="1053"/>
      <c r="BV32" s="1054"/>
      <c r="BW32" s="255"/>
      <c r="BX32" s="252"/>
    </row>
    <row r="33" spans="2:76" s="234" customFormat="1" ht="12.25" customHeight="1">
      <c r="B33" s="253"/>
      <c r="C33" s="259"/>
      <c r="D33" s="747"/>
      <c r="E33" s="748"/>
      <c r="F33" s="747"/>
      <c r="G33" s="748"/>
      <c r="H33" s="783"/>
      <c r="I33" s="784"/>
      <c r="J33" s="783"/>
      <c r="K33" s="784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2"/>
      <c r="W33" s="570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2"/>
      <c r="AI33" s="570"/>
      <c r="AJ33" s="571"/>
      <c r="AK33" s="571"/>
      <c r="AL33" s="571"/>
      <c r="AM33" s="571"/>
      <c r="AN33" s="571"/>
      <c r="AO33" s="571"/>
      <c r="AP33" s="571"/>
      <c r="AQ33" s="571"/>
      <c r="AR33" s="572"/>
      <c r="AS33" s="1210"/>
      <c r="AT33" s="1210"/>
      <c r="AU33" s="1210"/>
      <c r="AV33" s="940"/>
      <c r="AW33" s="941"/>
      <c r="AX33" s="941"/>
      <c r="AY33" s="942"/>
      <c r="AZ33" s="943"/>
      <c r="BA33" s="944"/>
      <c r="BB33" s="944"/>
      <c r="BC33" s="945"/>
      <c r="BD33" s="940"/>
      <c r="BE33" s="941"/>
      <c r="BF33" s="941"/>
      <c r="BG33" s="942"/>
      <c r="BH33" s="943"/>
      <c r="BI33" s="944"/>
      <c r="BJ33" s="944"/>
      <c r="BK33" s="945"/>
      <c r="BL33" s="943"/>
      <c r="BM33" s="944"/>
      <c r="BN33" s="944"/>
      <c r="BO33" s="945"/>
      <c r="BP33" s="940"/>
      <c r="BQ33" s="941"/>
      <c r="BR33" s="941"/>
      <c r="BS33" s="942"/>
      <c r="BT33" s="1052"/>
      <c r="BU33" s="1053"/>
      <c r="BV33" s="1054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783"/>
      <c r="I34" s="784"/>
      <c r="J34" s="783"/>
      <c r="K34" s="784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1"/>
      <c r="W34" s="589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1"/>
      <c r="AI34" s="589"/>
      <c r="AJ34" s="590"/>
      <c r="AK34" s="590"/>
      <c r="AL34" s="590"/>
      <c r="AM34" s="590"/>
      <c r="AN34" s="590"/>
      <c r="AO34" s="590"/>
      <c r="AP34" s="590"/>
      <c r="AQ34" s="590"/>
      <c r="AR34" s="591"/>
      <c r="AS34" s="973"/>
      <c r="AT34" s="973"/>
      <c r="AU34" s="973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577"/>
      <c r="BM34" s="578"/>
      <c r="BN34" s="578"/>
      <c r="BO34" s="579"/>
      <c r="BP34" s="741"/>
      <c r="BQ34" s="742"/>
      <c r="BR34" s="742"/>
      <c r="BS34" s="743"/>
      <c r="BT34" s="974"/>
      <c r="BU34" s="975"/>
      <c r="BV34" s="976"/>
      <c r="BW34" s="255"/>
      <c r="BX34" s="252"/>
    </row>
    <row r="35" spans="2:76" s="234" customFormat="1" ht="12.25" customHeight="1">
      <c r="B35" s="253"/>
      <c r="C35" s="259"/>
      <c r="D35" s="747"/>
      <c r="E35" s="748"/>
      <c r="F35" s="747"/>
      <c r="G35" s="748"/>
      <c r="H35" s="783"/>
      <c r="I35" s="784"/>
      <c r="J35" s="783"/>
      <c r="K35" s="784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1"/>
      <c r="W35" s="589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1"/>
      <c r="AI35" s="589"/>
      <c r="AJ35" s="590"/>
      <c r="AK35" s="590"/>
      <c r="AL35" s="590"/>
      <c r="AM35" s="590"/>
      <c r="AN35" s="590"/>
      <c r="AO35" s="590"/>
      <c r="AP35" s="590"/>
      <c r="AQ35" s="590"/>
      <c r="AR35" s="591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577"/>
      <c r="BM35" s="578"/>
      <c r="BN35" s="578"/>
      <c r="BO35" s="579"/>
      <c r="BP35" s="741"/>
      <c r="BQ35" s="742"/>
      <c r="BR35" s="742"/>
      <c r="BS35" s="743"/>
      <c r="BT35" s="974"/>
      <c r="BU35" s="975"/>
      <c r="BV35" s="976"/>
      <c r="BW35" s="255"/>
      <c r="BX35" s="252"/>
    </row>
    <row r="36" spans="2:76" s="234" customFormat="1" ht="12.25" customHeight="1">
      <c r="B36" s="244"/>
      <c r="C36" s="261"/>
      <c r="D36" s="747"/>
      <c r="E36" s="748"/>
      <c r="F36" s="747"/>
      <c r="G36" s="748"/>
      <c r="H36" s="783"/>
      <c r="I36" s="784"/>
      <c r="J36" s="783"/>
      <c r="K36" s="784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1"/>
      <c r="W36" s="589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1"/>
      <c r="AI36" s="589"/>
      <c r="AJ36" s="590"/>
      <c r="AK36" s="590"/>
      <c r="AL36" s="590"/>
      <c r="AM36" s="590"/>
      <c r="AN36" s="590"/>
      <c r="AO36" s="590"/>
      <c r="AP36" s="590"/>
      <c r="AQ36" s="590"/>
      <c r="AR36" s="591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577"/>
      <c r="BM36" s="578"/>
      <c r="BN36" s="578"/>
      <c r="BO36" s="579"/>
      <c r="BP36" s="741"/>
      <c r="BQ36" s="742"/>
      <c r="BR36" s="742"/>
      <c r="BS36" s="743"/>
      <c r="BT36" s="974"/>
      <c r="BU36" s="975"/>
      <c r="BV36" s="976"/>
      <c r="BW36" s="255"/>
      <c r="BX36" s="252"/>
    </row>
    <row r="37" spans="2:76" s="234" customFormat="1" ht="12.25" customHeight="1">
      <c r="B37" s="244"/>
      <c r="C37" s="259"/>
      <c r="D37" s="747"/>
      <c r="E37" s="748"/>
      <c r="F37" s="747"/>
      <c r="G37" s="748"/>
      <c r="H37" s="783"/>
      <c r="I37" s="784"/>
      <c r="J37" s="783"/>
      <c r="K37" s="784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1"/>
      <c r="W37" s="589"/>
      <c r="X37" s="590"/>
      <c r="Y37" s="590"/>
      <c r="Z37" s="590"/>
      <c r="AA37" s="590"/>
      <c r="AB37" s="590"/>
      <c r="AC37" s="590"/>
      <c r="AD37" s="590"/>
      <c r="AE37" s="590"/>
      <c r="AF37" s="590"/>
      <c r="AG37" s="590"/>
      <c r="AH37" s="591"/>
      <c r="AI37" s="589"/>
      <c r="AJ37" s="590"/>
      <c r="AK37" s="590"/>
      <c r="AL37" s="590"/>
      <c r="AM37" s="590"/>
      <c r="AN37" s="590"/>
      <c r="AO37" s="590"/>
      <c r="AP37" s="590"/>
      <c r="AQ37" s="590"/>
      <c r="AR37" s="591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577"/>
      <c r="BM37" s="578"/>
      <c r="BN37" s="578"/>
      <c r="BO37" s="579"/>
      <c r="BP37" s="741"/>
      <c r="BQ37" s="742"/>
      <c r="BR37" s="742"/>
      <c r="BS37" s="743"/>
      <c r="BT37" s="974"/>
      <c r="BU37" s="975"/>
      <c r="BV37" s="976"/>
      <c r="BW37" s="255"/>
      <c r="BX37" s="252"/>
    </row>
    <row r="38" spans="2:76" s="234" customFormat="1" ht="12.25" customHeight="1">
      <c r="B38" s="244"/>
      <c r="C38" s="261"/>
      <c r="D38" s="747"/>
      <c r="E38" s="748"/>
      <c r="F38" s="747"/>
      <c r="G38" s="748"/>
      <c r="H38" s="783"/>
      <c r="I38" s="784"/>
      <c r="J38" s="783"/>
      <c r="K38" s="784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1"/>
      <c r="W38" s="589"/>
      <c r="X38" s="590"/>
      <c r="Y38" s="590"/>
      <c r="Z38" s="590"/>
      <c r="AA38" s="590"/>
      <c r="AB38" s="590"/>
      <c r="AC38" s="590"/>
      <c r="AD38" s="590"/>
      <c r="AE38" s="590"/>
      <c r="AF38" s="590"/>
      <c r="AG38" s="590"/>
      <c r="AH38" s="591"/>
      <c r="AI38" s="589"/>
      <c r="AJ38" s="590"/>
      <c r="AK38" s="590"/>
      <c r="AL38" s="590"/>
      <c r="AM38" s="590"/>
      <c r="AN38" s="590"/>
      <c r="AO38" s="590"/>
      <c r="AP38" s="590"/>
      <c r="AQ38" s="590"/>
      <c r="AR38" s="591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577"/>
      <c r="BM38" s="578"/>
      <c r="BN38" s="578"/>
      <c r="BO38" s="579"/>
      <c r="BP38" s="741"/>
      <c r="BQ38" s="742"/>
      <c r="BR38" s="742"/>
      <c r="BS38" s="743"/>
      <c r="BT38" s="974"/>
      <c r="BU38" s="975"/>
      <c r="BV38" s="976"/>
      <c r="BW38" s="255"/>
      <c r="BX38" s="252"/>
    </row>
    <row r="39" spans="2:76" s="234" customFormat="1" ht="12.25" customHeight="1">
      <c r="B39" s="253"/>
      <c r="C39" s="259"/>
      <c r="D39" s="747"/>
      <c r="E39" s="748"/>
      <c r="F39" s="747"/>
      <c r="G39" s="748"/>
      <c r="H39" s="783"/>
      <c r="I39" s="784"/>
      <c r="J39" s="783"/>
      <c r="K39" s="784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1"/>
      <c r="W39" s="589"/>
      <c r="X39" s="590"/>
      <c r="Y39" s="590"/>
      <c r="Z39" s="590"/>
      <c r="AA39" s="590"/>
      <c r="AB39" s="590"/>
      <c r="AC39" s="590"/>
      <c r="AD39" s="590"/>
      <c r="AE39" s="590"/>
      <c r="AF39" s="590"/>
      <c r="AG39" s="590"/>
      <c r="AH39" s="591"/>
      <c r="AI39" s="589"/>
      <c r="AJ39" s="590"/>
      <c r="AK39" s="590"/>
      <c r="AL39" s="590"/>
      <c r="AM39" s="590"/>
      <c r="AN39" s="590"/>
      <c r="AO39" s="590"/>
      <c r="AP39" s="590"/>
      <c r="AQ39" s="590"/>
      <c r="AR39" s="591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577"/>
      <c r="BM39" s="578"/>
      <c r="BN39" s="578"/>
      <c r="BO39" s="579"/>
      <c r="BP39" s="741"/>
      <c r="BQ39" s="742"/>
      <c r="BR39" s="742"/>
      <c r="BS39" s="743"/>
      <c r="BT39" s="974"/>
      <c r="BU39" s="975"/>
      <c r="BV39" s="976"/>
      <c r="BW39" s="255"/>
      <c r="BX39" s="252"/>
    </row>
    <row r="40" spans="2:76" s="234" customFormat="1" ht="12.25" customHeight="1">
      <c r="B40" s="253"/>
      <c r="C40" s="259"/>
      <c r="D40" s="747"/>
      <c r="E40" s="748"/>
      <c r="F40" s="747"/>
      <c r="G40" s="748"/>
      <c r="H40" s="783"/>
      <c r="I40" s="784"/>
      <c r="J40" s="783"/>
      <c r="K40" s="784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1"/>
      <c r="W40" s="589"/>
      <c r="X40" s="590"/>
      <c r="Y40" s="590"/>
      <c r="Z40" s="590"/>
      <c r="AA40" s="590"/>
      <c r="AB40" s="590"/>
      <c r="AC40" s="590"/>
      <c r="AD40" s="590"/>
      <c r="AE40" s="590"/>
      <c r="AF40" s="590"/>
      <c r="AG40" s="590"/>
      <c r="AH40" s="591"/>
      <c r="AI40" s="589"/>
      <c r="AJ40" s="590"/>
      <c r="AK40" s="590"/>
      <c r="AL40" s="590"/>
      <c r="AM40" s="590"/>
      <c r="AN40" s="590"/>
      <c r="AO40" s="590"/>
      <c r="AP40" s="590"/>
      <c r="AQ40" s="590"/>
      <c r="AR40" s="591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577"/>
      <c r="BM40" s="578"/>
      <c r="BN40" s="578"/>
      <c r="BO40" s="579"/>
      <c r="BP40" s="741"/>
      <c r="BQ40" s="742"/>
      <c r="BR40" s="742"/>
      <c r="BS40" s="743"/>
      <c r="BT40" s="974"/>
      <c r="BU40" s="975"/>
      <c r="BV40" s="976"/>
      <c r="BW40" s="255"/>
      <c r="BX40" s="252"/>
    </row>
    <row r="41" spans="2:76" s="234" customFormat="1" ht="12.25" customHeight="1">
      <c r="B41" s="253"/>
      <c r="C41" s="261"/>
      <c r="D41" s="747"/>
      <c r="E41" s="748"/>
      <c r="F41" s="747"/>
      <c r="G41" s="748"/>
      <c r="H41" s="783"/>
      <c r="I41" s="784"/>
      <c r="J41" s="783"/>
      <c r="K41" s="784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1"/>
      <c r="W41" s="589"/>
      <c r="X41" s="590"/>
      <c r="Y41" s="590"/>
      <c r="Z41" s="590"/>
      <c r="AA41" s="590"/>
      <c r="AB41" s="590"/>
      <c r="AC41" s="590"/>
      <c r="AD41" s="590"/>
      <c r="AE41" s="590"/>
      <c r="AF41" s="590"/>
      <c r="AG41" s="590"/>
      <c r="AH41" s="591"/>
      <c r="AI41" s="589"/>
      <c r="AJ41" s="590"/>
      <c r="AK41" s="590"/>
      <c r="AL41" s="590"/>
      <c r="AM41" s="590"/>
      <c r="AN41" s="590"/>
      <c r="AO41" s="590"/>
      <c r="AP41" s="590"/>
      <c r="AQ41" s="590"/>
      <c r="AR41" s="591"/>
      <c r="AS41" s="971"/>
      <c r="AT41" s="971"/>
      <c r="AU41" s="971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577"/>
      <c r="BM41" s="578"/>
      <c r="BN41" s="578"/>
      <c r="BO41" s="579"/>
      <c r="BP41" s="741"/>
      <c r="BQ41" s="742"/>
      <c r="BR41" s="742"/>
      <c r="BS41" s="743"/>
      <c r="BT41" s="974"/>
      <c r="BU41" s="975"/>
      <c r="BV41" s="976"/>
      <c r="BW41" s="255"/>
      <c r="BX41" s="252"/>
    </row>
    <row r="42" spans="2:76" s="234" customFormat="1" ht="12.25" customHeight="1">
      <c r="B42" s="253"/>
      <c r="C42" s="259"/>
      <c r="D42" s="747"/>
      <c r="E42" s="748"/>
      <c r="F42" s="747"/>
      <c r="G42" s="748"/>
      <c r="H42" s="783"/>
      <c r="I42" s="784"/>
      <c r="J42" s="783"/>
      <c r="K42" s="784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1"/>
      <c r="W42" s="589"/>
      <c r="X42" s="590"/>
      <c r="Y42" s="590"/>
      <c r="Z42" s="590"/>
      <c r="AA42" s="590"/>
      <c r="AB42" s="590"/>
      <c r="AC42" s="590"/>
      <c r="AD42" s="590"/>
      <c r="AE42" s="590"/>
      <c r="AF42" s="590"/>
      <c r="AG42" s="590"/>
      <c r="AH42" s="591"/>
      <c r="AI42" s="589"/>
      <c r="AJ42" s="590"/>
      <c r="AK42" s="590"/>
      <c r="AL42" s="590"/>
      <c r="AM42" s="590"/>
      <c r="AN42" s="590"/>
      <c r="AO42" s="590"/>
      <c r="AP42" s="590"/>
      <c r="AQ42" s="590"/>
      <c r="AR42" s="591"/>
      <c r="AS42" s="971"/>
      <c r="AT42" s="971"/>
      <c r="AU42" s="971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574"/>
      <c r="BM42" s="575"/>
      <c r="BN42" s="575"/>
      <c r="BO42" s="576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 ht="12.25" customHeight="1">
      <c r="B43" s="253"/>
      <c r="C43" s="261"/>
      <c r="D43" s="747"/>
      <c r="E43" s="748"/>
      <c r="F43" s="747"/>
      <c r="G43" s="748"/>
      <c r="H43" s="783"/>
      <c r="I43" s="784"/>
      <c r="J43" s="783"/>
      <c r="K43" s="784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1"/>
      <c r="W43" s="589"/>
      <c r="X43" s="590"/>
      <c r="Y43" s="590"/>
      <c r="Z43" s="590"/>
      <c r="AA43" s="590"/>
      <c r="AB43" s="590"/>
      <c r="AC43" s="590"/>
      <c r="AD43" s="590"/>
      <c r="AE43" s="590"/>
      <c r="AF43" s="590"/>
      <c r="AG43" s="590"/>
      <c r="AH43" s="591"/>
      <c r="AI43" s="589"/>
      <c r="AJ43" s="590"/>
      <c r="AK43" s="590"/>
      <c r="AL43" s="590"/>
      <c r="AM43" s="590"/>
      <c r="AN43" s="590"/>
      <c r="AO43" s="590"/>
      <c r="AP43" s="590"/>
      <c r="AQ43" s="590"/>
      <c r="AR43" s="591"/>
      <c r="AS43" s="971"/>
      <c r="AT43" s="971"/>
      <c r="AU43" s="971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574"/>
      <c r="BM43" s="575"/>
      <c r="BN43" s="575"/>
      <c r="BO43" s="576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783"/>
      <c r="I44" s="784"/>
      <c r="J44" s="783"/>
      <c r="K44" s="784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1"/>
      <c r="W44" s="589"/>
      <c r="X44" s="590"/>
      <c r="Y44" s="590"/>
      <c r="Z44" s="590"/>
      <c r="AA44" s="590"/>
      <c r="AB44" s="590"/>
      <c r="AC44" s="590"/>
      <c r="AD44" s="590"/>
      <c r="AE44" s="590"/>
      <c r="AF44" s="590"/>
      <c r="AG44" s="590"/>
      <c r="AH44" s="591"/>
      <c r="AI44" s="589"/>
      <c r="AJ44" s="590"/>
      <c r="AK44" s="590"/>
      <c r="AL44" s="590"/>
      <c r="AM44" s="590"/>
      <c r="AN44" s="590"/>
      <c r="AO44" s="590"/>
      <c r="AP44" s="590"/>
      <c r="AQ44" s="590"/>
      <c r="AR44" s="591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577"/>
      <c r="BM44" s="578"/>
      <c r="BN44" s="578"/>
      <c r="BO44" s="579"/>
      <c r="BP44" s="741"/>
      <c r="BQ44" s="742"/>
      <c r="BR44" s="742"/>
      <c r="BS44" s="743"/>
      <c r="BT44" s="974"/>
      <c r="BU44" s="975"/>
      <c r="BV44" s="976"/>
      <c r="BW44" s="255"/>
      <c r="BX44" s="252"/>
    </row>
    <row r="45" spans="2:76" s="234" customFormat="1" ht="12.25" customHeight="1">
      <c r="B45" s="253"/>
      <c r="C45" s="261"/>
      <c r="D45" s="747"/>
      <c r="E45" s="748"/>
      <c r="F45" s="747"/>
      <c r="G45" s="748"/>
      <c r="H45" s="783"/>
      <c r="I45" s="784"/>
      <c r="J45" s="783"/>
      <c r="K45" s="784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1"/>
      <c r="W45" s="589"/>
      <c r="X45" s="590"/>
      <c r="Y45" s="590"/>
      <c r="Z45" s="590"/>
      <c r="AA45" s="590"/>
      <c r="AB45" s="590"/>
      <c r="AC45" s="590"/>
      <c r="AD45" s="590"/>
      <c r="AE45" s="590"/>
      <c r="AF45" s="590"/>
      <c r="AG45" s="590"/>
      <c r="AH45" s="591"/>
      <c r="AI45" s="589"/>
      <c r="AJ45" s="590"/>
      <c r="AK45" s="590"/>
      <c r="AL45" s="590"/>
      <c r="AM45" s="590"/>
      <c r="AN45" s="590"/>
      <c r="AO45" s="590"/>
      <c r="AP45" s="590"/>
      <c r="AQ45" s="590"/>
      <c r="AR45" s="591"/>
      <c r="AS45" s="971"/>
      <c r="AT45" s="971"/>
      <c r="AU45" s="971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574"/>
      <c r="BM45" s="575"/>
      <c r="BN45" s="575"/>
      <c r="BO45" s="576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 ht="12.25" customHeight="1">
      <c r="B46" s="253"/>
      <c r="C46" s="259"/>
      <c r="D46" s="747"/>
      <c r="E46" s="748"/>
      <c r="F46" s="747"/>
      <c r="G46" s="748"/>
      <c r="H46" s="783"/>
      <c r="I46" s="784"/>
      <c r="J46" s="783"/>
      <c r="K46" s="784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1"/>
      <c r="W46" s="589"/>
      <c r="X46" s="590"/>
      <c r="Y46" s="590"/>
      <c r="Z46" s="590"/>
      <c r="AA46" s="590"/>
      <c r="AB46" s="590"/>
      <c r="AC46" s="590"/>
      <c r="AD46" s="590"/>
      <c r="AE46" s="590"/>
      <c r="AF46" s="590"/>
      <c r="AG46" s="590"/>
      <c r="AH46" s="591"/>
      <c r="AI46" s="589"/>
      <c r="AJ46" s="590"/>
      <c r="AK46" s="590"/>
      <c r="AL46" s="590"/>
      <c r="AM46" s="590"/>
      <c r="AN46" s="590"/>
      <c r="AO46" s="590"/>
      <c r="AP46" s="590"/>
      <c r="AQ46" s="590"/>
      <c r="AR46" s="591"/>
      <c r="AS46" s="971"/>
      <c r="AT46" s="971"/>
      <c r="AU46" s="971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574"/>
      <c r="BM46" s="575"/>
      <c r="BN46" s="575"/>
      <c r="BO46" s="576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 ht="12.25" customHeight="1">
      <c r="B47" s="253"/>
      <c r="C47" s="261"/>
      <c r="D47" s="747"/>
      <c r="E47" s="748"/>
      <c r="F47" s="747"/>
      <c r="G47" s="748"/>
      <c r="H47" s="783"/>
      <c r="I47" s="784"/>
      <c r="J47" s="783"/>
      <c r="K47" s="784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1"/>
      <c r="W47" s="589"/>
      <c r="X47" s="590"/>
      <c r="Y47" s="590"/>
      <c r="Z47" s="590"/>
      <c r="AA47" s="590"/>
      <c r="AB47" s="590"/>
      <c r="AC47" s="590"/>
      <c r="AD47" s="590"/>
      <c r="AE47" s="590"/>
      <c r="AF47" s="590"/>
      <c r="AG47" s="590"/>
      <c r="AH47" s="591"/>
      <c r="AI47" s="589"/>
      <c r="AJ47" s="590"/>
      <c r="AK47" s="590"/>
      <c r="AL47" s="590"/>
      <c r="AM47" s="590"/>
      <c r="AN47" s="590"/>
      <c r="AO47" s="590"/>
      <c r="AP47" s="590"/>
      <c r="AQ47" s="590"/>
      <c r="AR47" s="591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577"/>
      <c r="BM47" s="578"/>
      <c r="BN47" s="578"/>
      <c r="BO47" s="579"/>
      <c r="BP47" s="741"/>
      <c r="BQ47" s="742"/>
      <c r="BR47" s="742"/>
      <c r="BS47" s="743"/>
      <c r="BT47" s="974"/>
      <c r="BU47" s="975"/>
      <c r="BV47" s="976"/>
      <c r="BW47" s="255"/>
      <c r="BX47" s="252"/>
    </row>
    <row r="48" spans="2:76" s="234" customFormat="1" ht="12.25" customHeight="1">
      <c r="B48" s="253"/>
      <c r="C48" s="259"/>
      <c r="D48" s="747"/>
      <c r="E48" s="748"/>
      <c r="F48" s="747"/>
      <c r="G48" s="748"/>
      <c r="H48" s="783"/>
      <c r="I48" s="784"/>
      <c r="J48" s="783"/>
      <c r="K48" s="784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1"/>
      <c r="W48" s="589"/>
      <c r="X48" s="590"/>
      <c r="Y48" s="590"/>
      <c r="Z48" s="590"/>
      <c r="AA48" s="590"/>
      <c r="AB48" s="590"/>
      <c r="AC48" s="590"/>
      <c r="AD48" s="590"/>
      <c r="AE48" s="590"/>
      <c r="AF48" s="590"/>
      <c r="AG48" s="590"/>
      <c r="AH48" s="591"/>
      <c r="AI48" s="589"/>
      <c r="AJ48" s="590"/>
      <c r="AK48" s="590"/>
      <c r="AL48" s="590"/>
      <c r="AM48" s="590"/>
      <c r="AN48" s="590"/>
      <c r="AO48" s="590"/>
      <c r="AP48" s="590"/>
      <c r="AQ48" s="590"/>
      <c r="AR48" s="591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577"/>
      <c r="BM48" s="578"/>
      <c r="BN48" s="578"/>
      <c r="BO48" s="579"/>
      <c r="BP48" s="741"/>
      <c r="BQ48" s="742"/>
      <c r="BR48" s="742"/>
      <c r="BS48" s="743"/>
      <c r="BT48" s="974"/>
      <c r="BU48" s="975"/>
      <c r="BV48" s="976"/>
      <c r="BW48" s="255"/>
      <c r="BX48" s="252"/>
    </row>
    <row r="49" spans="2:76" s="234" customFormat="1" ht="12.25" customHeight="1">
      <c r="B49" s="244"/>
      <c r="C49" s="261"/>
      <c r="D49" s="747"/>
      <c r="E49" s="748"/>
      <c r="F49" s="747"/>
      <c r="G49" s="748"/>
      <c r="H49" s="783"/>
      <c r="I49" s="784"/>
      <c r="J49" s="783"/>
      <c r="K49" s="784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1"/>
      <c r="W49" s="589"/>
      <c r="X49" s="590"/>
      <c r="Y49" s="590"/>
      <c r="Z49" s="590"/>
      <c r="AA49" s="590"/>
      <c r="AB49" s="590"/>
      <c r="AC49" s="590"/>
      <c r="AD49" s="590"/>
      <c r="AE49" s="590"/>
      <c r="AF49" s="590"/>
      <c r="AG49" s="590"/>
      <c r="AH49" s="591"/>
      <c r="AI49" s="589"/>
      <c r="AJ49" s="590"/>
      <c r="AK49" s="590"/>
      <c r="AL49" s="590"/>
      <c r="AM49" s="590"/>
      <c r="AN49" s="590"/>
      <c r="AO49" s="590"/>
      <c r="AP49" s="590"/>
      <c r="AQ49" s="590"/>
      <c r="AR49" s="591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577"/>
      <c r="BM49" s="578"/>
      <c r="BN49" s="578"/>
      <c r="BO49" s="579"/>
      <c r="BP49" s="741"/>
      <c r="BQ49" s="742"/>
      <c r="BR49" s="742"/>
      <c r="BS49" s="743"/>
      <c r="BT49" s="974"/>
      <c r="BU49" s="975"/>
      <c r="BV49" s="976"/>
      <c r="BW49" s="255"/>
      <c r="BX49" s="252"/>
    </row>
    <row r="50" spans="2:76" s="234" customFormat="1" ht="12.25" customHeight="1">
      <c r="B50" s="244"/>
      <c r="C50" s="259"/>
      <c r="D50" s="747"/>
      <c r="E50" s="748"/>
      <c r="F50" s="747"/>
      <c r="G50" s="748"/>
      <c r="H50" s="783"/>
      <c r="I50" s="784"/>
      <c r="J50" s="783"/>
      <c r="K50" s="784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1"/>
      <c r="W50" s="589"/>
      <c r="X50" s="590"/>
      <c r="Y50" s="590"/>
      <c r="Z50" s="590"/>
      <c r="AA50" s="590"/>
      <c r="AB50" s="590"/>
      <c r="AC50" s="590"/>
      <c r="AD50" s="590"/>
      <c r="AE50" s="590"/>
      <c r="AF50" s="590"/>
      <c r="AG50" s="590"/>
      <c r="AH50" s="591"/>
      <c r="AI50" s="589"/>
      <c r="AJ50" s="590"/>
      <c r="AK50" s="590"/>
      <c r="AL50" s="590"/>
      <c r="AM50" s="590"/>
      <c r="AN50" s="590"/>
      <c r="AO50" s="590"/>
      <c r="AP50" s="590"/>
      <c r="AQ50" s="590"/>
      <c r="AR50" s="591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577"/>
      <c r="BM50" s="578"/>
      <c r="BN50" s="578"/>
      <c r="BO50" s="579"/>
      <c r="BP50" s="741"/>
      <c r="BQ50" s="742"/>
      <c r="BR50" s="742"/>
      <c r="BS50" s="743"/>
      <c r="BT50" s="974"/>
      <c r="BU50" s="975"/>
      <c r="BV50" s="976"/>
      <c r="BW50" s="255"/>
      <c r="BX50" s="252"/>
    </row>
    <row r="51" spans="2:76" s="234" customFormat="1" ht="12.25" customHeight="1">
      <c r="B51" s="244"/>
      <c r="C51" s="261"/>
      <c r="D51" s="747"/>
      <c r="E51" s="748"/>
      <c r="F51" s="747"/>
      <c r="G51" s="748"/>
      <c r="H51" s="783"/>
      <c r="I51" s="784"/>
      <c r="J51" s="783"/>
      <c r="K51" s="784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1"/>
      <c r="W51" s="589"/>
      <c r="X51" s="590"/>
      <c r="Y51" s="590"/>
      <c r="Z51" s="590"/>
      <c r="AA51" s="590"/>
      <c r="AB51" s="590"/>
      <c r="AC51" s="590"/>
      <c r="AD51" s="590"/>
      <c r="AE51" s="590"/>
      <c r="AF51" s="590"/>
      <c r="AG51" s="590"/>
      <c r="AH51" s="591"/>
      <c r="AI51" s="589"/>
      <c r="AJ51" s="590"/>
      <c r="AK51" s="590"/>
      <c r="AL51" s="590"/>
      <c r="AM51" s="590"/>
      <c r="AN51" s="590"/>
      <c r="AO51" s="590"/>
      <c r="AP51" s="590"/>
      <c r="AQ51" s="590"/>
      <c r="AR51" s="591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577"/>
      <c r="BM51" s="578"/>
      <c r="BN51" s="578"/>
      <c r="BO51" s="579"/>
      <c r="BP51" s="741"/>
      <c r="BQ51" s="742"/>
      <c r="BR51" s="742"/>
      <c r="BS51" s="743"/>
      <c r="BT51" s="974"/>
      <c r="BU51" s="975"/>
      <c r="BV51" s="976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783"/>
      <c r="I52" s="784"/>
      <c r="J52" s="783"/>
      <c r="K52" s="784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1"/>
      <c r="W52" s="589"/>
      <c r="X52" s="590"/>
      <c r="Y52" s="590"/>
      <c r="Z52" s="590"/>
      <c r="AA52" s="590"/>
      <c r="AB52" s="590"/>
      <c r="AC52" s="590"/>
      <c r="AD52" s="590"/>
      <c r="AE52" s="590"/>
      <c r="AF52" s="590"/>
      <c r="AG52" s="590"/>
      <c r="AH52" s="591"/>
      <c r="AI52" s="589"/>
      <c r="AJ52" s="590"/>
      <c r="AK52" s="590"/>
      <c r="AL52" s="590"/>
      <c r="AM52" s="590"/>
      <c r="AN52" s="590"/>
      <c r="AO52" s="590"/>
      <c r="AP52" s="590"/>
      <c r="AQ52" s="590"/>
      <c r="AR52" s="591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577"/>
      <c r="BM52" s="578"/>
      <c r="BN52" s="578"/>
      <c r="BO52" s="579"/>
      <c r="BP52" s="741"/>
      <c r="BQ52" s="742"/>
      <c r="BR52" s="742"/>
      <c r="BS52" s="743"/>
      <c r="BT52" s="974"/>
      <c r="BU52" s="975"/>
      <c r="BV52" s="976"/>
      <c r="BW52" s="255"/>
      <c r="BX52" s="252"/>
    </row>
    <row r="53" spans="2:76" s="234" customFormat="1" ht="12.25" customHeight="1">
      <c r="B53" s="253"/>
      <c r="C53" s="259"/>
      <c r="D53" s="747"/>
      <c r="E53" s="748"/>
      <c r="F53" s="747"/>
      <c r="G53" s="748"/>
      <c r="H53" s="783"/>
      <c r="I53" s="784"/>
      <c r="J53" s="783"/>
      <c r="K53" s="784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1"/>
      <c r="W53" s="589"/>
      <c r="X53" s="590"/>
      <c r="Y53" s="590"/>
      <c r="Z53" s="590"/>
      <c r="AA53" s="590"/>
      <c r="AB53" s="590"/>
      <c r="AC53" s="590"/>
      <c r="AD53" s="590"/>
      <c r="AE53" s="590"/>
      <c r="AF53" s="590"/>
      <c r="AG53" s="590"/>
      <c r="AH53" s="591"/>
      <c r="AI53" s="589"/>
      <c r="AJ53" s="590"/>
      <c r="AK53" s="590"/>
      <c r="AL53" s="590"/>
      <c r="AM53" s="590"/>
      <c r="AN53" s="590"/>
      <c r="AO53" s="590"/>
      <c r="AP53" s="590"/>
      <c r="AQ53" s="590"/>
      <c r="AR53" s="591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577"/>
      <c r="BM53" s="578"/>
      <c r="BN53" s="578"/>
      <c r="BO53" s="579"/>
      <c r="BP53" s="741"/>
      <c r="BQ53" s="742"/>
      <c r="BR53" s="742"/>
      <c r="BS53" s="743"/>
      <c r="BT53" s="974"/>
      <c r="BU53" s="975"/>
      <c r="BV53" s="976"/>
      <c r="BW53" s="255"/>
      <c r="BX53" s="252"/>
    </row>
    <row r="54" spans="2:76" s="234" customFormat="1" ht="12.25" customHeight="1">
      <c r="B54" s="253"/>
      <c r="C54" s="261"/>
      <c r="D54" s="747"/>
      <c r="E54" s="748"/>
      <c r="F54" s="747"/>
      <c r="G54" s="748"/>
      <c r="H54" s="783"/>
      <c r="I54" s="784"/>
      <c r="J54" s="783"/>
      <c r="K54" s="784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1"/>
      <c r="W54" s="589"/>
      <c r="X54" s="590"/>
      <c r="Y54" s="590"/>
      <c r="Z54" s="590"/>
      <c r="AA54" s="590"/>
      <c r="AB54" s="590"/>
      <c r="AC54" s="590"/>
      <c r="AD54" s="590"/>
      <c r="AE54" s="590"/>
      <c r="AF54" s="590"/>
      <c r="AG54" s="590"/>
      <c r="AH54" s="591"/>
      <c r="AI54" s="589"/>
      <c r="AJ54" s="590"/>
      <c r="AK54" s="590"/>
      <c r="AL54" s="590"/>
      <c r="AM54" s="590"/>
      <c r="AN54" s="590"/>
      <c r="AO54" s="590"/>
      <c r="AP54" s="590"/>
      <c r="AQ54" s="590"/>
      <c r="AR54" s="591"/>
      <c r="AS54" s="971"/>
      <c r="AT54" s="971"/>
      <c r="AU54" s="971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577"/>
      <c r="BM54" s="578"/>
      <c r="BN54" s="578"/>
      <c r="BO54" s="579"/>
      <c r="BP54" s="741"/>
      <c r="BQ54" s="742"/>
      <c r="BR54" s="742"/>
      <c r="BS54" s="743"/>
      <c r="BT54" s="974"/>
      <c r="BU54" s="975"/>
      <c r="BV54" s="976"/>
      <c r="BW54" s="255"/>
      <c r="BX54" s="252"/>
    </row>
    <row r="55" spans="2:76" s="234" customFormat="1" ht="12.25" customHeight="1">
      <c r="B55" s="253"/>
      <c r="C55" s="259"/>
      <c r="D55" s="747"/>
      <c r="E55" s="748"/>
      <c r="F55" s="747"/>
      <c r="G55" s="748"/>
      <c r="H55" s="783"/>
      <c r="I55" s="784"/>
      <c r="J55" s="783"/>
      <c r="K55" s="784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1"/>
      <c r="W55" s="589"/>
      <c r="X55" s="590"/>
      <c r="Y55" s="590"/>
      <c r="Z55" s="590"/>
      <c r="AA55" s="590"/>
      <c r="AB55" s="590"/>
      <c r="AC55" s="590"/>
      <c r="AD55" s="590"/>
      <c r="AE55" s="590"/>
      <c r="AF55" s="590"/>
      <c r="AG55" s="590"/>
      <c r="AH55" s="591"/>
      <c r="AI55" s="589"/>
      <c r="AJ55" s="590"/>
      <c r="AK55" s="590"/>
      <c r="AL55" s="590"/>
      <c r="AM55" s="590"/>
      <c r="AN55" s="590"/>
      <c r="AO55" s="590"/>
      <c r="AP55" s="590"/>
      <c r="AQ55" s="590"/>
      <c r="AR55" s="591"/>
      <c r="AS55" s="971"/>
      <c r="AT55" s="971"/>
      <c r="AU55" s="971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574"/>
      <c r="BM55" s="575"/>
      <c r="BN55" s="575"/>
      <c r="BO55" s="576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 ht="12.25" customHeight="1">
      <c r="B56" s="253"/>
      <c r="C56" s="261"/>
      <c r="D56" s="747"/>
      <c r="E56" s="748"/>
      <c r="F56" s="747"/>
      <c r="G56" s="748"/>
      <c r="H56" s="783"/>
      <c r="I56" s="784"/>
      <c r="J56" s="783"/>
      <c r="K56" s="784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1"/>
      <c r="W56" s="589"/>
      <c r="X56" s="590"/>
      <c r="Y56" s="590"/>
      <c r="Z56" s="590"/>
      <c r="AA56" s="590"/>
      <c r="AB56" s="590"/>
      <c r="AC56" s="590"/>
      <c r="AD56" s="590"/>
      <c r="AE56" s="590"/>
      <c r="AF56" s="590"/>
      <c r="AG56" s="590"/>
      <c r="AH56" s="591"/>
      <c r="AI56" s="589"/>
      <c r="AJ56" s="590"/>
      <c r="AK56" s="590"/>
      <c r="AL56" s="590"/>
      <c r="AM56" s="590"/>
      <c r="AN56" s="590"/>
      <c r="AO56" s="590"/>
      <c r="AP56" s="590"/>
      <c r="AQ56" s="590"/>
      <c r="AR56" s="591"/>
      <c r="AS56" s="971"/>
      <c r="AT56" s="971"/>
      <c r="AU56" s="971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574"/>
      <c r="BM56" s="575"/>
      <c r="BN56" s="575"/>
      <c r="BO56" s="576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 ht="12.25" customHeight="1">
      <c r="B57" s="253"/>
      <c r="C57" s="259"/>
      <c r="D57" s="747"/>
      <c r="E57" s="748"/>
      <c r="F57" s="747"/>
      <c r="G57" s="748"/>
      <c r="H57" s="783"/>
      <c r="I57" s="784"/>
      <c r="J57" s="783"/>
      <c r="K57" s="784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1"/>
      <c r="W57" s="589"/>
      <c r="X57" s="590"/>
      <c r="Y57" s="590"/>
      <c r="Z57" s="590"/>
      <c r="AA57" s="590"/>
      <c r="AB57" s="590"/>
      <c r="AC57" s="590"/>
      <c r="AD57" s="590"/>
      <c r="AE57" s="590"/>
      <c r="AF57" s="590"/>
      <c r="AG57" s="590"/>
      <c r="AH57" s="591"/>
      <c r="AI57" s="589"/>
      <c r="AJ57" s="590"/>
      <c r="AK57" s="590"/>
      <c r="AL57" s="590"/>
      <c r="AM57" s="590"/>
      <c r="AN57" s="590"/>
      <c r="AO57" s="590"/>
      <c r="AP57" s="590"/>
      <c r="AQ57" s="590"/>
      <c r="AR57" s="591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577"/>
      <c r="BM57" s="578"/>
      <c r="BN57" s="578"/>
      <c r="BO57" s="579"/>
      <c r="BP57" s="741"/>
      <c r="BQ57" s="742"/>
      <c r="BR57" s="742"/>
      <c r="BS57" s="743"/>
      <c r="BT57" s="974"/>
      <c r="BU57" s="975"/>
      <c r="BV57" s="976"/>
      <c r="BW57" s="255"/>
      <c r="BX57" s="252"/>
    </row>
    <row r="58" spans="2:76" s="234" customFormat="1" ht="12.25" customHeight="1">
      <c r="B58" s="253"/>
      <c r="C58" s="261"/>
      <c r="D58" s="747"/>
      <c r="E58" s="748"/>
      <c r="F58" s="747"/>
      <c r="G58" s="748"/>
      <c r="H58" s="783"/>
      <c r="I58" s="784"/>
      <c r="J58" s="783"/>
      <c r="K58" s="784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1"/>
      <c r="W58" s="589"/>
      <c r="X58" s="590"/>
      <c r="Y58" s="590"/>
      <c r="Z58" s="590"/>
      <c r="AA58" s="590"/>
      <c r="AB58" s="590"/>
      <c r="AC58" s="590"/>
      <c r="AD58" s="590"/>
      <c r="AE58" s="590"/>
      <c r="AF58" s="590"/>
      <c r="AG58" s="590"/>
      <c r="AH58" s="591"/>
      <c r="AI58" s="589"/>
      <c r="AJ58" s="590"/>
      <c r="AK58" s="590"/>
      <c r="AL58" s="590"/>
      <c r="AM58" s="590"/>
      <c r="AN58" s="590"/>
      <c r="AO58" s="590"/>
      <c r="AP58" s="590"/>
      <c r="AQ58" s="590"/>
      <c r="AR58" s="591"/>
      <c r="AS58" s="971"/>
      <c r="AT58" s="971"/>
      <c r="AU58" s="971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574"/>
      <c r="BM58" s="575"/>
      <c r="BN58" s="575"/>
      <c r="BO58" s="576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 ht="12.25" customHeight="1">
      <c r="B59" s="253"/>
      <c r="C59" s="259"/>
      <c r="D59" s="747"/>
      <c r="E59" s="748"/>
      <c r="F59" s="747"/>
      <c r="G59" s="748"/>
      <c r="H59" s="783"/>
      <c r="I59" s="784"/>
      <c r="J59" s="783"/>
      <c r="K59" s="784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1"/>
      <c r="W59" s="589"/>
      <c r="X59" s="590"/>
      <c r="Y59" s="590"/>
      <c r="Z59" s="590"/>
      <c r="AA59" s="590"/>
      <c r="AB59" s="590"/>
      <c r="AC59" s="590"/>
      <c r="AD59" s="590"/>
      <c r="AE59" s="590"/>
      <c r="AF59" s="590"/>
      <c r="AG59" s="590"/>
      <c r="AH59" s="591"/>
      <c r="AI59" s="589"/>
      <c r="AJ59" s="590"/>
      <c r="AK59" s="590"/>
      <c r="AL59" s="590"/>
      <c r="AM59" s="590"/>
      <c r="AN59" s="590"/>
      <c r="AO59" s="590"/>
      <c r="AP59" s="590"/>
      <c r="AQ59" s="590"/>
      <c r="AR59" s="591"/>
      <c r="AS59" s="971"/>
      <c r="AT59" s="971"/>
      <c r="AU59" s="971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574"/>
      <c r="BM59" s="575"/>
      <c r="BN59" s="575"/>
      <c r="BO59" s="576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 ht="12.25" customHeight="1">
      <c r="B60" s="253"/>
      <c r="C60" s="261"/>
      <c r="D60" s="747"/>
      <c r="E60" s="748"/>
      <c r="F60" s="747"/>
      <c r="G60" s="748"/>
      <c r="H60" s="783"/>
      <c r="I60" s="784"/>
      <c r="J60" s="783"/>
      <c r="K60" s="784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1"/>
      <c r="W60" s="589"/>
      <c r="X60" s="590"/>
      <c r="Y60" s="590"/>
      <c r="Z60" s="590"/>
      <c r="AA60" s="590"/>
      <c r="AB60" s="590"/>
      <c r="AC60" s="590"/>
      <c r="AD60" s="590"/>
      <c r="AE60" s="590"/>
      <c r="AF60" s="590"/>
      <c r="AG60" s="590"/>
      <c r="AH60" s="591"/>
      <c r="AI60" s="589"/>
      <c r="AJ60" s="590"/>
      <c r="AK60" s="590"/>
      <c r="AL60" s="590"/>
      <c r="AM60" s="590"/>
      <c r="AN60" s="590"/>
      <c r="AO60" s="590"/>
      <c r="AP60" s="590"/>
      <c r="AQ60" s="590"/>
      <c r="AR60" s="591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577"/>
      <c r="BM60" s="578"/>
      <c r="BN60" s="578"/>
      <c r="BO60" s="579"/>
      <c r="BP60" s="741"/>
      <c r="BQ60" s="742"/>
      <c r="BR60" s="742"/>
      <c r="BS60" s="743"/>
      <c r="BT60" s="974"/>
      <c r="BU60" s="975"/>
      <c r="BV60" s="976"/>
      <c r="BW60" s="255"/>
      <c r="BX60" s="252"/>
    </row>
    <row r="61" spans="2:76" s="234" customFormat="1" ht="12.25" customHeight="1">
      <c r="B61" s="253"/>
      <c r="C61" s="259"/>
      <c r="D61" s="747"/>
      <c r="E61" s="748"/>
      <c r="F61" s="747"/>
      <c r="G61" s="748"/>
      <c r="H61" s="783"/>
      <c r="I61" s="784"/>
      <c r="J61" s="783"/>
      <c r="K61" s="784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1"/>
      <c r="W61" s="589"/>
      <c r="X61" s="590"/>
      <c r="Y61" s="590"/>
      <c r="Z61" s="590"/>
      <c r="AA61" s="590"/>
      <c r="AB61" s="590"/>
      <c r="AC61" s="590"/>
      <c r="AD61" s="590"/>
      <c r="AE61" s="590"/>
      <c r="AF61" s="590"/>
      <c r="AG61" s="590"/>
      <c r="AH61" s="591"/>
      <c r="AI61" s="589"/>
      <c r="AJ61" s="590"/>
      <c r="AK61" s="590"/>
      <c r="AL61" s="590"/>
      <c r="AM61" s="590"/>
      <c r="AN61" s="590"/>
      <c r="AO61" s="590"/>
      <c r="AP61" s="590"/>
      <c r="AQ61" s="590"/>
      <c r="AR61" s="591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577"/>
      <c r="BM61" s="578"/>
      <c r="BN61" s="578"/>
      <c r="BO61" s="579"/>
      <c r="BP61" s="741"/>
      <c r="BQ61" s="742"/>
      <c r="BR61" s="742"/>
      <c r="BS61" s="743"/>
      <c r="BT61" s="974"/>
      <c r="BU61" s="975"/>
      <c r="BV61" s="976"/>
      <c r="BW61" s="255"/>
      <c r="BX61" s="252"/>
    </row>
    <row r="62" spans="2:76" s="234" customFormat="1" ht="12.25" customHeight="1">
      <c r="B62" s="244"/>
      <c r="C62" s="261"/>
      <c r="D62" s="747"/>
      <c r="E62" s="748"/>
      <c r="F62" s="747"/>
      <c r="G62" s="748"/>
      <c r="H62" s="783"/>
      <c r="I62" s="784"/>
      <c r="J62" s="783"/>
      <c r="K62" s="784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1"/>
      <c r="W62" s="589"/>
      <c r="X62" s="590"/>
      <c r="Y62" s="590"/>
      <c r="Z62" s="590"/>
      <c r="AA62" s="590"/>
      <c r="AB62" s="590"/>
      <c r="AC62" s="590"/>
      <c r="AD62" s="590"/>
      <c r="AE62" s="590"/>
      <c r="AF62" s="590"/>
      <c r="AG62" s="590"/>
      <c r="AH62" s="591"/>
      <c r="AI62" s="589"/>
      <c r="AJ62" s="590"/>
      <c r="AK62" s="590"/>
      <c r="AL62" s="590"/>
      <c r="AM62" s="590"/>
      <c r="AN62" s="590"/>
      <c r="AO62" s="590"/>
      <c r="AP62" s="590"/>
      <c r="AQ62" s="590"/>
      <c r="AR62" s="591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577"/>
      <c r="BM62" s="578"/>
      <c r="BN62" s="578"/>
      <c r="BO62" s="579"/>
      <c r="BP62" s="741"/>
      <c r="BQ62" s="742"/>
      <c r="BR62" s="742"/>
      <c r="BS62" s="743"/>
      <c r="BT62" s="974"/>
      <c r="BU62" s="975"/>
      <c r="BV62" s="976"/>
      <c r="BW62" s="255"/>
      <c r="BX62" s="252"/>
    </row>
    <row r="63" spans="2:76" s="234" customFormat="1" ht="12.25" customHeight="1">
      <c r="B63" s="244"/>
      <c r="C63" s="259"/>
      <c r="D63" s="747"/>
      <c r="E63" s="748"/>
      <c r="F63" s="747"/>
      <c r="G63" s="748"/>
      <c r="H63" s="783"/>
      <c r="I63" s="784"/>
      <c r="J63" s="783"/>
      <c r="K63" s="784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1"/>
      <c r="W63" s="589"/>
      <c r="X63" s="590"/>
      <c r="Y63" s="590"/>
      <c r="Z63" s="590"/>
      <c r="AA63" s="590"/>
      <c r="AB63" s="590"/>
      <c r="AC63" s="590"/>
      <c r="AD63" s="590"/>
      <c r="AE63" s="590"/>
      <c r="AF63" s="590"/>
      <c r="AG63" s="590"/>
      <c r="AH63" s="591"/>
      <c r="AI63" s="589"/>
      <c r="AJ63" s="590"/>
      <c r="AK63" s="590"/>
      <c r="AL63" s="590"/>
      <c r="AM63" s="590"/>
      <c r="AN63" s="590"/>
      <c r="AO63" s="590"/>
      <c r="AP63" s="590"/>
      <c r="AQ63" s="590"/>
      <c r="AR63" s="591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577"/>
      <c r="BM63" s="578"/>
      <c r="BN63" s="578"/>
      <c r="BO63" s="579"/>
      <c r="BP63" s="741"/>
      <c r="BQ63" s="742"/>
      <c r="BR63" s="742"/>
      <c r="BS63" s="743"/>
      <c r="BT63" s="974"/>
      <c r="BU63" s="975"/>
      <c r="BV63" s="976"/>
      <c r="BW63" s="255"/>
      <c r="BX63" s="252"/>
    </row>
    <row r="64" spans="2:76" s="234" customFormat="1" ht="12.25" customHeight="1">
      <c r="B64" s="244"/>
      <c r="C64" s="261"/>
      <c r="D64" s="747"/>
      <c r="E64" s="748"/>
      <c r="F64" s="747"/>
      <c r="G64" s="748"/>
      <c r="H64" s="783"/>
      <c r="I64" s="784"/>
      <c r="J64" s="783"/>
      <c r="K64" s="784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1"/>
      <c r="W64" s="589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1"/>
      <c r="AI64" s="589"/>
      <c r="AJ64" s="590"/>
      <c r="AK64" s="590"/>
      <c r="AL64" s="590"/>
      <c r="AM64" s="590"/>
      <c r="AN64" s="590"/>
      <c r="AO64" s="590"/>
      <c r="AP64" s="590"/>
      <c r="AQ64" s="590"/>
      <c r="AR64" s="591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577"/>
      <c r="BM64" s="578"/>
      <c r="BN64" s="578"/>
      <c r="BO64" s="579"/>
      <c r="BP64" s="741"/>
      <c r="BQ64" s="742"/>
      <c r="BR64" s="742"/>
      <c r="BS64" s="743"/>
      <c r="BT64" s="974"/>
      <c r="BU64" s="975"/>
      <c r="BV64" s="976"/>
      <c r="BW64" s="255"/>
      <c r="BX64" s="252"/>
    </row>
    <row r="65" spans="1:76" s="234" customFormat="1" ht="12.25" customHeight="1">
      <c r="B65" s="253"/>
      <c r="C65" s="259"/>
      <c r="D65" s="747"/>
      <c r="E65" s="748"/>
      <c r="F65" s="747"/>
      <c r="G65" s="748"/>
      <c r="H65" s="783"/>
      <c r="I65" s="784"/>
      <c r="J65" s="783"/>
      <c r="K65" s="784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1"/>
      <c r="W65" s="589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1"/>
      <c r="AI65" s="589"/>
      <c r="AJ65" s="590"/>
      <c r="AK65" s="590"/>
      <c r="AL65" s="590"/>
      <c r="AM65" s="590"/>
      <c r="AN65" s="590"/>
      <c r="AO65" s="590"/>
      <c r="AP65" s="590"/>
      <c r="AQ65" s="590"/>
      <c r="AR65" s="591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577"/>
      <c r="BM65" s="578"/>
      <c r="BN65" s="578"/>
      <c r="BO65" s="579"/>
      <c r="BP65" s="741"/>
      <c r="BQ65" s="742"/>
      <c r="BR65" s="742"/>
      <c r="BS65" s="743"/>
      <c r="BT65" s="974"/>
      <c r="BU65" s="975"/>
      <c r="BV65" s="976"/>
      <c r="BW65" s="255"/>
      <c r="BX65" s="252"/>
    </row>
    <row r="66" spans="1:76" s="234" customFormat="1" ht="12.25" customHeight="1">
      <c r="B66" s="253"/>
      <c r="C66" s="259"/>
      <c r="D66" s="747"/>
      <c r="E66" s="748"/>
      <c r="F66" s="747"/>
      <c r="G66" s="748"/>
      <c r="H66" s="783"/>
      <c r="I66" s="784"/>
      <c r="J66" s="783"/>
      <c r="K66" s="784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1"/>
      <c r="W66" s="589"/>
      <c r="X66" s="590"/>
      <c r="Y66" s="590"/>
      <c r="Z66" s="590"/>
      <c r="AA66" s="590"/>
      <c r="AB66" s="590"/>
      <c r="AC66" s="590"/>
      <c r="AD66" s="590"/>
      <c r="AE66" s="590"/>
      <c r="AF66" s="590"/>
      <c r="AG66" s="590"/>
      <c r="AH66" s="591"/>
      <c r="AI66" s="589"/>
      <c r="AJ66" s="590"/>
      <c r="AK66" s="590"/>
      <c r="AL66" s="590"/>
      <c r="AM66" s="590"/>
      <c r="AN66" s="590"/>
      <c r="AO66" s="590"/>
      <c r="AP66" s="590"/>
      <c r="AQ66" s="590"/>
      <c r="AR66" s="591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577"/>
      <c r="BM66" s="578"/>
      <c r="BN66" s="578"/>
      <c r="BO66" s="579"/>
      <c r="BP66" s="741"/>
      <c r="BQ66" s="742"/>
      <c r="BR66" s="742"/>
      <c r="BS66" s="743"/>
      <c r="BT66" s="974"/>
      <c r="BU66" s="975"/>
      <c r="BV66" s="976"/>
      <c r="BW66" s="255"/>
      <c r="BX66" s="252"/>
    </row>
    <row r="67" spans="1:76" s="234" customFormat="1" ht="12.25" customHeight="1">
      <c r="B67" s="253"/>
      <c r="C67" s="261"/>
      <c r="D67" s="747"/>
      <c r="E67" s="748"/>
      <c r="F67" s="747"/>
      <c r="G67" s="748"/>
      <c r="H67" s="783"/>
      <c r="I67" s="784"/>
      <c r="J67" s="783"/>
      <c r="K67" s="784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1"/>
      <c r="W67" s="589"/>
      <c r="X67" s="590"/>
      <c r="Y67" s="590"/>
      <c r="Z67" s="590"/>
      <c r="AA67" s="590"/>
      <c r="AB67" s="590"/>
      <c r="AC67" s="590"/>
      <c r="AD67" s="590"/>
      <c r="AE67" s="590"/>
      <c r="AF67" s="590"/>
      <c r="AG67" s="590"/>
      <c r="AH67" s="591"/>
      <c r="AI67" s="589"/>
      <c r="AJ67" s="590"/>
      <c r="AK67" s="590"/>
      <c r="AL67" s="590"/>
      <c r="AM67" s="590"/>
      <c r="AN67" s="590"/>
      <c r="AO67" s="590"/>
      <c r="AP67" s="590"/>
      <c r="AQ67" s="590"/>
      <c r="AR67" s="591"/>
      <c r="AS67" s="971"/>
      <c r="AT67" s="971"/>
      <c r="AU67" s="971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577"/>
      <c r="BM67" s="578"/>
      <c r="BN67" s="578"/>
      <c r="BO67" s="579"/>
      <c r="BP67" s="741"/>
      <c r="BQ67" s="742"/>
      <c r="BR67" s="742"/>
      <c r="BS67" s="743"/>
      <c r="BT67" s="974"/>
      <c r="BU67" s="975"/>
      <c r="BV67" s="976"/>
      <c r="BW67" s="255"/>
      <c r="BX67" s="252"/>
    </row>
    <row r="68" spans="1:76" s="234" customFormat="1" ht="12.25" customHeight="1">
      <c r="B68" s="253"/>
      <c r="C68" s="259"/>
      <c r="D68" s="747"/>
      <c r="E68" s="748"/>
      <c r="F68" s="747"/>
      <c r="G68" s="748"/>
      <c r="H68" s="783"/>
      <c r="I68" s="784"/>
      <c r="J68" s="783"/>
      <c r="K68" s="784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1"/>
      <c r="W68" s="589"/>
      <c r="X68" s="590"/>
      <c r="Y68" s="590"/>
      <c r="Z68" s="590"/>
      <c r="AA68" s="590"/>
      <c r="AB68" s="590"/>
      <c r="AC68" s="590"/>
      <c r="AD68" s="590"/>
      <c r="AE68" s="590"/>
      <c r="AF68" s="590"/>
      <c r="AG68" s="590"/>
      <c r="AH68" s="591"/>
      <c r="AI68" s="589"/>
      <c r="AJ68" s="590"/>
      <c r="AK68" s="590"/>
      <c r="AL68" s="590"/>
      <c r="AM68" s="590"/>
      <c r="AN68" s="590"/>
      <c r="AO68" s="590"/>
      <c r="AP68" s="590"/>
      <c r="AQ68" s="590"/>
      <c r="AR68" s="591"/>
      <c r="AS68" s="971"/>
      <c r="AT68" s="971"/>
      <c r="AU68" s="971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574"/>
      <c r="BM68" s="575"/>
      <c r="BN68" s="575"/>
      <c r="BO68" s="576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783"/>
      <c r="I69" s="784"/>
      <c r="J69" s="783"/>
      <c r="K69" s="784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1"/>
      <c r="W69" s="589"/>
      <c r="X69" s="590"/>
      <c r="Y69" s="590"/>
      <c r="Z69" s="590"/>
      <c r="AA69" s="590"/>
      <c r="AB69" s="590"/>
      <c r="AC69" s="590"/>
      <c r="AD69" s="590"/>
      <c r="AE69" s="590"/>
      <c r="AF69" s="590"/>
      <c r="AG69" s="590"/>
      <c r="AH69" s="591"/>
      <c r="AI69" s="589"/>
      <c r="AJ69" s="590"/>
      <c r="AK69" s="590"/>
      <c r="AL69" s="590"/>
      <c r="AM69" s="590"/>
      <c r="AN69" s="590"/>
      <c r="AO69" s="590"/>
      <c r="AP69" s="590"/>
      <c r="AQ69" s="590"/>
      <c r="AR69" s="591"/>
      <c r="AS69" s="971"/>
      <c r="AT69" s="971"/>
      <c r="AU69" s="971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574"/>
      <c r="BM69" s="575"/>
      <c r="BN69" s="575"/>
      <c r="BO69" s="576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 ht="12.25" customHeight="1">
      <c r="B70" s="253"/>
      <c r="C70" s="261"/>
      <c r="D70" s="747"/>
      <c r="E70" s="748"/>
      <c r="F70" s="747"/>
      <c r="G70" s="748"/>
      <c r="H70" s="783"/>
      <c r="I70" s="784"/>
      <c r="J70" s="783"/>
      <c r="K70" s="784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1"/>
      <c r="W70" s="589"/>
      <c r="X70" s="590"/>
      <c r="Y70" s="590"/>
      <c r="Z70" s="590"/>
      <c r="AA70" s="590"/>
      <c r="AB70" s="590"/>
      <c r="AC70" s="590"/>
      <c r="AD70" s="590"/>
      <c r="AE70" s="590"/>
      <c r="AF70" s="590"/>
      <c r="AG70" s="590"/>
      <c r="AH70" s="591"/>
      <c r="AI70" s="589"/>
      <c r="AJ70" s="590"/>
      <c r="AK70" s="590"/>
      <c r="AL70" s="590"/>
      <c r="AM70" s="590"/>
      <c r="AN70" s="590"/>
      <c r="AO70" s="590"/>
      <c r="AP70" s="590"/>
      <c r="AQ70" s="590"/>
      <c r="AR70" s="591"/>
      <c r="AS70" s="971"/>
      <c r="AT70" s="971"/>
      <c r="AU70" s="971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574"/>
      <c r="BM70" s="575"/>
      <c r="BN70" s="575"/>
      <c r="BO70" s="576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s="234" customFormat="1" ht="12.25" customHeight="1">
      <c r="B71" s="253"/>
      <c r="C71" s="259"/>
      <c r="D71" s="747"/>
      <c r="E71" s="748"/>
      <c r="F71" s="747"/>
      <c r="G71" s="748"/>
      <c r="H71" s="783"/>
      <c r="I71" s="784"/>
      <c r="J71" s="783"/>
      <c r="K71" s="784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1"/>
      <c r="W71" s="589"/>
      <c r="X71" s="590"/>
      <c r="Y71" s="590"/>
      <c r="Z71" s="590"/>
      <c r="AA71" s="590"/>
      <c r="AB71" s="590"/>
      <c r="AC71" s="590"/>
      <c r="AD71" s="590"/>
      <c r="AE71" s="590"/>
      <c r="AF71" s="590"/>
      <c r="AG71" s="590"/>
      <c r="AH71" s="591"/>
      <c r="AI71" s="589"/>
      <c r="AJ71" s="590"/>
      <c r="AK71" s="590"/>
      <c r="AL71" s="590"/>
      <c r="AM71" s="590"/>
      <c r="AN71" s="590"/>
      <c r="AO71" s="590"/>
      <c r="AP71" s="590"/>
      <c r="AQ71" s="590"/>
      <c r="AR71" s="591"/>
      <c r="AS71" s="971"/>
      <c r="AT71" s="971"/>
      <c r="AU71" s="971"/>
      <c r="AV71" s="741"/>
      <c r="AW71" s="742"/>
      <c r="AX71" s="742"/>
      <c r="AY71" s="743"/>
      <c r="AZ71" s="741"/>
      <c r="BA71" s="742"/>
      <c r="BB71" s="742"/>
      <c r="BC71" s="743"/>
      <c r="BD71" s="741"/>
      <c r="BE71" s="742"/>
      <c r="BF71" s="742"/>
      <c r="BG71" s="743"/>
      <c r="BH71" s="753"/>
      <c r="BI71" s="754"/>
      <c r="BJ71" s="754"/>
      <c r="BK71" s="755"/>
      <c r="BL71" s="574"/>
      <c r="BM71" s="575"/>
      <c r="BN71" s="575"/>
      <c r="BO71" s="576"/>
      <c r="BP71" s="741"/>
      <c r="BQ71" s="742"/>
      <c r="BR71" s="742"/>
      <c r="BS71" s="743"/>
      <c r="BT71" s="744"/>
      <c r="BU71" s="745"/>
      <c r="BV71" s="746"/>
      <c r="BW71" s="255"/>
      <c r="BX71" s="252"/>
    </row>
    <row r="72" spans="1:76" s="234" customFormat="1" ht="12.25" customHeight="1">
      <c r="B72" s="253"/>
      <c r="C72" s="261"/>
      <c r="D72" s="747"/>
      <c r="E72" s="748"/>
      <c r="F72" s="747"/>
      <c r="G72" s="748"/>
      <c r="H72" s="783"/>
      <c r="I72" s="784"/>
      <c r="J72" s="783"/>
      <c r="K72" s="784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1"/>
      <c r="W72" s="589"/>
      <c r="X72" s="590"/>
      <c r="Y72" s="590"/>
      <c r="Z72" s="590"/>
      <c r="AA72" s="590"/>
      <c r="AB72" s="590"/>
      <c r="AC72" s="590"/>
      <c r="AD72" s="590"/>
      <c r="AE72" s="590"/>
      <c r="AF72" s="590"/>
      <c r="AG72" s="590"/>
      <c r="AH72" s="591"/>
      <c r="AI72" s="589"/>
      <c r="AJ72" s="590"/>
      <c r="AK72" s="590"/>
      <c r="AL72" s="590"/>
      <c r="AM72" s="590"/>
      <c r="AN72" s="590"/>
      <c r="AO72" s="590"/>
      <c r="AP72" s="590"/>
      <c r="AQ72" s="590"/>
      <c r="AR72" s="591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577"/>
      <c r="BM72" s="578"/>
      <c r="BN72" s="578"/>
      <c r="BO72" s="579"/>
      <c r="BP72" s="741"/>
      <c r="BQ72" s="742"/>
      <c r="BR72" s="742"/>
      <c r="BS72" s="743"/>
      <c r="BT72" s="974"/>
      <c r="BU72" s="975"/>
      <c r="BV72" s="976"/>
      <c r="BW72" s="255"/>
      <c r="BX72" s="252"/>
    </row>
    <row r="73" spans="1:76" s="234" customFormat="1" ht="12.25" customHeight="1">
      <c r="B73" s="253"/>
      <c r="C73" s="259"/>
      <c r="D73" s="747"/>
      <c r="E73" s="748"/>
      <c r="F73" s="747"/>
      <c r="G73" s="748"/>
      <c r="H73" s="783"/>
      <c r="I73" s="784"/>
      <c r="J73" s="783"/>
      <c r="K73" s="784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1"/>
      <c r="W73" s="589"/>
      <c r="X73" s="590"/>
      <c r="Y73" s="590"/>
      <c r="Z73" s="590"/>
      <c r="AA73" s="590"/>
      <c r="AB73" s="590"/>
      <c r="AC73" s="590"/>
      <c r="AD73" s="590"/>
      <c r="AE73" s="590"/>
      <c r="AF73" s="590"/>
      <c r="AG73" s="590"/>
      <c r="AH73" s="591"/>
      <c r="AI73" s="589"/>
      <c r="AJ73" s="590"/>
      <c r="AK73" s="590"/>
      <c r="AL73" s="590"/>
      <c r="AM73" s="590"/>
      <c r="AN73" s="590"/>
      <c r="AO73" s="590"/>
      <c r="AP73" s="590"/>
      <c r="AQ73" s="590"/>
      <c r="AR73" s="591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577"/>
      <c r="BM73" s="578"/>
      <c r="BN73" s="578"/>
      <c r="BO73" s="579"/>
      <c r="BP73" s="741"/>
      <c r="BQ73" s="742"/>
      <c r="BR73" s="742"/>
      <c r="BS73" s="743"/>
      <c r="BT73" s="974"/>
      <c r="BU73" s="975"/>
      <c r="BV73" s="976"/>
      <c r="BW73" s="255"/>
      <c r="BX73" s="252"/>
    </row>
    <row r="74" spans="1:76" s="234" customFormat="1" ht="12.25" customHeight="1">
      <c r="B74" s="244"/>
      <c r="C74" s="261"/>
      <c r="D74" s="747"/>
      <c r="E74" s="748"/>
      <c r="F74" s="747"/>
      <c r="G74" s="748"/>
      <c r="H74" s="783"/>
      <c r="I74" s="784"/>
      <c r="J74" s="783"/>
      <c r="K74" s="784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1"/>
      <c r="W74" s="589"/>
      <c r="X74" s="590"/>
      <c r="Y74" s="590"/>
      <c r="Z74" s="590"/>
      <c r="AA74" s="590"/>
      <c r="AB74" s="590"/>
      <c r="AC74" s="590"/>
      <c r="AD74" s="590"/>
      <c r="AE74" s="590"/>
      <c r="AF74" s="590"/>
      <c r="AG74" s="590"/>
      <c r="AH74" s="591"/>
      <c r="AI74" s="589"/>
      <c r="AJ74" s="590"/>
      <c r="AK74" s="590"/>
      <c r="AL74" s="590"/>
      <c r="AM74" s="590"/>
      <c r="AN74" s="590"/>
      <c r="AO74" s="590"/>
      <c r="AP74" s="590"/>
      <c r="AQ74" s="590"/>
      <c r="AR74" s="591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577"/>
      <c r="BM74" s="578"/>
      <c r="BN74" s="578"/>
      <c r="BO74" s="579"/>
      <c r="BP74" s="741"/>
      <c r="BQ74" s="742"/>
      <c r="BR74" s="742"/>
      <c r="BS74" s="743"/>
      <c r="BT74" s="974"/>
      <c r="BU74" s="975"/>
      <c r="BV74" s="976"/>
      <c r="BW74" s="255"/>
      <c r="BX74" s="252"/>
    </row>
    <row r="75" spans="1:76" s="234" customFormat="1" ht="12.25" customHeight="1">
      <c r="B75" s="244"/>
      <c r="C75" s="259"/>
      <c r="D75" s="747"/>
      <c r="E75" s="748"/>
      <c r="F75" s="747"/>
      <c r="G75" s="748"/>
      <c r="H75" s="783"/>
      <c r="I75" s="784"/>
      <c r="J75" s="783"/>
      <c r="K75" s="784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1"/>
      <c r="W75" s="589"/>
      <c r="X75" s="590"/>
      <c r="Y75" s="590"/>
      <c r="Z75" s="590"/>
      <c r="AA75" s="590"/>
      <c r="AB75" s="590"/>
      <c r="AC75" s="590"/>
      <c r="AD75" s="590"/>
      <c r="AE75" s="590"/>
      <c r="AF75" s="590"/>
      <c r="AG75" s="590"/>
      <c r="AH75" s="591"/>
      <c r="AI75" s="589"/>
      <c r="AJ75" s="590"/>
      <c r="AK75" s="590"/>
      <c r="AL75" s="590"/>
      <c r="AM75" s="590"/>
      <c r="AN75" s="590"/>
      <c r="AO75" s="590"/>
      <c r="AP75" s="590"/>
      <c r="AQ75" s="590"/>
      <c r="AR75" s="591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577"/>
      <c r="BM75" s="578"/>
      <c r="BN75" s="578"/>
      <c r="BO75" s="579"/>
      <c r="BP75" s="741"/>
      <c r="BQ75" s="742"/>
      <c r="BR75" s="742"/>
      <c r="BS75" s="743"/>
      <c r="BT75" s="974"/>
      <c r="BU75" s="975"/>
      <c r="BV75" s="976"/>
      <c r="BW75" s="255"/>
      <c r="BX75" s="252"/>
    </row>
    <row r="76" spans="1:76" s="234" customFormat="1" ht="12.25" customHeight="1">
      <c r="B76" s="244"/>
      <c r="C76" s="261"/>
      <c r="D76" s="747"/>
      <c r="E76" s="748"/>
      <c r="F76" s="747"/>
      <c r="G76" s="748"/>
      <c r="H76" s="783"/>
      <c r="I76" s="784"/>
      <c r="J76" s="783"/>
      <c r="K76" s="784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1"/>
      <c r="W76" s="589"/>
      <c r="X76" s="590"/>
      <c r="Y76" s="590"/>
      <c r="Z76" s="590"/>
      <c r="AA76" s="590"/>
      <c r="AB76" s="590"/>
      <c r="AC76" s="590"/>
      <c r="AD76" s="590"/>
      <c r="AE76" s="590"/>
      <c r="AF76" s="590"/>
      <c r="AG76" s="590"/>
      <c r="AH76" s="591"/>
      <c r="AI76" s="589"/>
      <c r="AJ76" s="590"/>
      <c r="AK76" s="590"/>
      <c r="AL76" s="590"/>
      <c r="AM76" s="590"/>
      <c r="AN76" s="590"/>
      <c r="AO76" s="590"/>
      <c r="AP76" s="590"/>
      <c r="AQ76" s="590"/>
      <c r="AR76" s="591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577"/>
      <c r="BM76" s="578"/>
      <c r="BN76" s="578"/>
      <c r="BO76" s="579"/>
      <c r="BP76" s="741"/>
      <c r="BQ76" s="742"/>
      <c r="BR76" s="742"/>
      <c r="BS76" s="743"/>
      <c r="BT76" s="974"/>
      <c r="BU76" s="975"/>
      <c r="BV76" s="976"/>
      <c r="BW76" s="255"/>
      <c r="BX76" s="252"/>
    </row>
    <row r="77" spans="1:76" s="234" customFormat="1" ht="12.25" customHeight="1">
      <c r="B77" s="253"/>
      <c r="C77" s="259"/>
      <c r="D77" s="747"/>
      <c r="E77" s="748"/>
      <c r="F77" s="747"/>
      <c r="G77" s="748"/>
      <c r="H77" s="783"/>
      <c r="I77" s="784"/>
      <c r="J77" s="783"/>
      <c r="K77" s="784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1"/>
      <c r="W77" s="589"/>
      <c r="X77" s="590"/>
      <c r="Y77" s="590"/>
      <c r="Z77" s="590"/>
      <c r="AA77" s="590"/>
      <c r="AB77" s="590"/>
      <c r="AC77" s="590"/>
      <c r="AD77" s="590"/>
      <c r="AE77" s="590"/>
      <c r="AF77" s="590"/>
      <c r="AG77" s="590"/>
      <c r="AH77" s="591"/>
      <c r="AI77" s="589"/>
      <c r="AJ77" s="590"/>
      <c r="AK77" s="590"/>
      <c r="AL77" s="590"/>
      <c r="AM77" s="590"/>
      <c r="AN77" s="590"/>
      <c r="AO77" s="590"/>
      <c r="AP77" s="590"/>
      <c r="AQ77" s="590"/>
      <c r="AR77" s="591"/>
      <c r="AS77" s="973"/>
      <c r="AT77" s="973"/>
      <c r="AU77" s="973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53"/>
      <c r="BI77" s="754"/>
      <c r="BJ77" s="754"/>
      <c r="BK77" s="755"/>
      <c r="BL77" s="577"/>
      <c r="BM77" s="578"/>
      <c r="BN77" s="578"/>
      <c r="BO77" s="579"/>
      <c r="BP77" s="741"/>
      <c r="BQ77" s="742"/>
      <c r="BR77" s="742"/>
      <c r="BS77" s="743"/>
      <c r="BT77" s="974"/>
      <c r="BU77" s="975"/>
      <c r="BV77" s="976"/>
      <c r="BW77" s="255"/>
      <c r="BX77" s="252"/>
    </row>
    <row r="78" spans="1:76" s="234" customFormat="1" ht="12.25" customHeight="1">
      <c r="B78" s="253"/>
      <c r="C78" s="259"/>
      <c r="D78" s="747"/>
      <c r="E78" s="748"/>
      <c r="F78" s="747"/>
      <c r="G78" s="748"/>
      <c r="H78" s="783"/>
      <c r="I78" s="784"/>
      <c r="J78" s="783"/>
      <c r="K78" s="784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1"/>
      <c r="W78" s="589"/>
      <c r="X78" s="590"/>
      <c r="Y78" s="590"/>
      <c r="Z78" s="590"/>
      <c r="AA78" s="590"/>
      <c r="AB78" s="590"/>
      <c r="AC78" s="590"/>
      <c r="AD78" s="590"/>
      <c r="AE78" s="590"/>
      <c r="AF78" s="590"/>
      <c r="AG78" s="590"/>
      <c r="AH78" s="591"/>
      <c r="AI78" s="589"/>
      <c r="AJ78" s="590"/>
      <c r="AK78" s="590"/>
      <c r="AL78" s="590"/>
      <c r="AM78" s="590"/>
      <c r="AN78" s="590"/>
      <c r="AO78" s="590"/>
      <c r="AP78" s="590"/>
      <c r="AQ78" s="590"/>
      <c r="AR78" s="591"/>
      <c r="AS78" s="971"/>
      <c r="AT78" s="971"/>
      <c r="AU78" s="971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53"/>
      <c r="BI78" s="754"/>
      <c r="BJ78" s="754"/>
      <c r="BK78" s="755"/>
      <c r="BL78" s="577"/>
      <c r="BM78" s="578"/>
      <c r="BN78" s="578"/>
      <c r="BO78" s="579"/>
      <c r="BP78" s="741"/>
      <c r="BQ78" s="742"/>
      <c r="BR78" s="742"/>
      <c r="BS78" s="743"/>
      <c r="BT78" s="974"/>
      <c r="BU78" s="975"/>
      <c r="BV78" s="976"/>
      <c r="BW78" s="255"/>
      <c r="BX78" s="252"/>
    </row>
    <row r="79" spans="1:76" s="234" customFormat="1" ht="12.25" customHeight="1">
      <c r="B79" s="253"/>
      <c r="C79" s="261"/>
      <c r="D79" s="747"/>
      <c r="E79" s="748"/>
      <c r="F79" s="747"/>
      <c r="G79" s="748"/>
      <c r="H79" s="783"/>
      <c r="I79" s="784"/>
      <c r="J79" s="783"/>
      <c r="K79" s="784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1"/>
      <c r="W79" s="589"/>
      <c r="X79" s="590"/>
      <c r="Y79" s="590"/>
      <c r="Z79" s="590"/>
      <c r="AA79" s="590"/>
      <c r="AB79" s="590"/>
      <c r="AC79" s="590"/>
      <c r="AD79" s="590"/>
      <c r="AE79" s="590"/>
      <c r="AF79" s="590"/>
      <c r="AG79" s="590"/>
      <c r="AH79" s="591"/>
      <c r="AI79" s="589"/>
      <c r="AJ79" s="590"/>
      <c r="AK79" s="590"/>
      <c r="AL79" s="590"/>
      <c r="AM79" s="590"/>
      <c r="AN79" s="590"/>
      <c r="AO79" s="590"/>
      <c r="AP79" s="590"/>
      <c r="AQ79" s="590"/>
      <c r="AR79" s="591"/>
      <c r="AS79" s="971"/>
      <c r="AT79" s="971"/>
      <c r="AU79" s="971"/>
      <c r="AV79" s="741"/>
      <c r="AW79" s="742"/>
      <c r="AX79" s="742"/>
      <c r="AY79" s="743"/>
      <c r="AZ79" s="756"/>
      <c r="BA79" s="757"/>
      <c r="BB79" s="757"/>
      <c r="BC79" s="758"/>
      <c r="BD79" s="741"/>
      <c r="BE79" s="742"/>
      <c r="BF79" s="742"/>
      <c r="BG79" s="743"/>
      <c r="BH79" s="753"/>
      <c r="BI79" s="754"/>
      <c r="BJ79" s="754"/>
      <c r="BK79" s="755"/>
      <c r="BL79" s="577"/>
      <c r="BM79" s="578"/>
      <c r="BN79" s="578"/>
      <c r="BO79" s="579"/>
      <c r="BP79" s="741"/>
      <c r="BQ79" s="742"/>
      <c r="BR79" s="742"/>
      <c r="BS79" s="743"/>
      <c r="BT79" s="974"/>
      <c r="BU79" s="975"/>
      <c r="BV79" s="976"/>
      <c r="BW79" s="255"/>
      <c r="BX79" s="252"/>
    </row>
    <row r="80" spans="1:76" ht="12.25" customHeight="1" thickBot="1">
      <c r="A80" s="269"/>
      <c r="B80" s="270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2"/>
      <c r="BX80" s="273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  <row r="135" spans="2:76"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6"/>
      <c r="X135" s="216"/>
      <c r="Y135" s="216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</row>
  </sheetData>
  <mergeCells count="698">
    <mergeCell ref="AV79:AY79"/>
    <mergeCell ref="AZ79:BC79"/>
    <mergeCell ref="BD79:BG79"/>
    <mergeCell ref="BH79:BK79"/>
    <mergeCell ref="BP79:BS79"/>
    <mergeCell ref="BT79:BV79"/>
    <mergeCell ref="AZ78:BC78"/>
    <mergeCell ref="BD78:BG78"/>
    <mergeCell ref="BH78:BK78"/>
    <mergeCell ref="BP78:BS78"/>
    <mergeCell ref="BT78:BV78"/>
    <mergeCell ref="AV78:AY78"/>
    <mergeCell ref="D79:E79"/>
    <mergeCell ref="F79:G79"/>
    <mergeCell ref="H79:I79"/>
    <mergeCell ref="J79:K79"/>
    <mergeCell ref="AS79:AU79"/>
    <mergeCell ref="D78:E78"/>
    <mergeCell ref="F78:G78"/>
    <mergeCell ref="H78:I78"/>
    <mergeCell ref="J78:K78"/>
    <mergeCell ref="AS78:AU78"/>
    <mergeCell ref="AV77:AY77"/>
    <mergeCell ref="AZ77:BC77"/>
    <mergeCell ref="BD77:BG77"/>
    <mergeCell ref="BH77:BK77"/>
    <mergeCell ref="BP77:BS77"/>
    <mergeCell ref="BT77:BV77"/>
    <mergeCell ref="AZ76:BC76"/>
    <mergeCell ref="BD76:BG76"/>
    <mergeCell ref="BH76:BK76"/>
    <mergeCell ref="BP76:BS76"/>
    <mergeCell ref="BT76:BV76"/>
    <mergeCell ref="AV76:AY76"/>
    <mergeCell ref="D77:E77"/>
    <mergeCell ref="F77:G77"/>
    <mergeCell ref="H77:I77"/>
    <mergeCell ref="J77:K77"/>
    <mergeCell ref="AS77:AU77"/>
    <mergeCell ref="D76:E76"/>
    <mergeCell ref="F76:G76"/>
    <mergeCell ref="H76:I76"/>
    <mergeCell ref="J76:K76"/>
    <mergeCell ref="AS76:AU76"/>
    <mergeCell ref="AV75:AY75"/>
    <mergeCell ref="AZ75:BC75"/>
    <mergeCell ref="BD75:BG75"/>
    <mergeCell ref="BH75:BK75"/>
    <mergeCell ref="BP75:BS75"/>
    <mergeCell ref="BT75:BV75"/>
    <mergeCell ref="AZ74:BC74"/>
    <mergeCell ref="BD74:BG74"/>
    <mergeCell ref="BH74:BK74"/>
    <mergeCell ref="BP74:BS74"/>
    <mergeCell ref="BT74:BV74"/>
    <mergeCell ref="AV74:AY74"/>
    <mergeCell ref="D75:E75"/>
    <mergeCell ref="F75:G75"/>
    <mergeCell ref="H75:I75"/>
    <mergeCell ref="J75:K75"/>
    <mergeCell ref="AS75:AU75"/>
    <mergeCell ref="D74:E74"/>
    <mergeCell ref="F74:G74"/>
    <mergeCell ref="H74:I74"/>
    <mergeCell ref="J74:K74"/>
    <mergeCell ref="AS74:AU74"/>
    <mergeCell ref="AV73:AY73"/>
    <mergeCell ref="AZ73:BC73"/>
    <mergeCell ref="BD73:BG73"/>
    <mergeCell ref="BH73:BK73"/>
    <mergeCell ref="BP73:BS73"/>
    <mergeCell ref="BT73:BV73"/>
    <mergeCell ref="AZ72:BC72"/>
    <mergeCell ref="BD72:BG72"/>
    <mergeCell ref="BH72:BK72"/>
    <mergeCell ref="BP72:BS72"/>
    <mergeCell ref="BT72:BV72"/>
    <mergeCell ref="AV72:AY72"/>
    <mergeCell ref="D73:E73"/>
    <mergeCell ref="F73:G73"/>
    <mergeCell ref="H73:I73"/>
    <mergeCell ref="J73:K73"/>
    <mergeCell ref="AS73:AU73"/>
    <mergeCell ref="D72:E72"/>
    <mergeCell ref="F72:G72"/>
    <mergeCell ref="H72:I72"/>
    <mergeCell ref="J72:K72"/>
    <mergeCell ref="AS72:AU72"/>
    <mergeCell ref="AV71:AY71"/>
    <mergeCell ref="AZ71:BC71"/>
    <mergeCell ref="BD71:BG71"/>
    <mergeCell ref="BH71:BK71"/>
    <mergeCell ref="BP71:BS71"/>
    <mergeCell ref="BT71:BV71"/>
    <mergeCell ref="AZ70:BC70"/>
    <mergeCell ref="BD70:BG70"/>
    <mergeCell ref="BH70:BK70"/>
    <mergeCell ref="BP70:BS70"/>
    <mergeCell ref="BT70:BV70"/>
    <mergeCell ref="AV70:AY70"/>
    <mergeCell ref="D71:E71"/>
    <mergeCell ref="F71:G71"/>
    <mergeCell ref="H71:I71"/>
    <mergeCell ref="J71:K71"/>
    <mergeCell ref="AS71:AU71"/>
    <mergeCell ref="D70:E70"/>
    <mergeCell ref="F70:G70"/>
    <mergeCell ref="H70:I70"/>
    <mergeCell ref="J70:K70"/>
    <mergeCell ref="AS70:AU70"/>
    <mergeCell ref="AV69:AY69"/>
    <mergeCell ref="AZ69:BC69"/>
    <mergeCell ref="BD69:BG69"/>
    <mergeCell ref="BH69:BK69"/>
    <mergeCell ref="BP69:BS69"/>
    <mergeCell ref="BT69:BV69"/>
    <mergeCell ref="AZ68:BC68"/>
    <mergeCell ref="BD68:BG68"/>
    <mergeCell ref="BH68:BK68"/>
    <mergeCell ref="BP68:BS68"/>
    <mergeCell ref="BT68:BV68"/>
    <mergeCell ref="AV68:AY68"/>
    <mergeCell ref="D69:E69"/>
    <mergeCell ref="F69:G69"/>
    <mergeCell ref="H69:I69"/>
    <mergeCell ref="J69:K69"/>
    <mergeCell ref="AS69:AU69"/>
    <mergeCell ref="D68:E68"/>
    <mergeCell ref="F68:G68"/>
    <mergeCell ref="H68:I68"/>
    <mergeCell ref="J68:K68"/>
    <mergeCell ref="AS68:AU68"/>
    <mergeCell ref="AV67:AY67"/>
    <mergeCell ref="AZ67:BC67"/>
    <mergeCell ref="BD67:BG67"/>
    <mergeCell ref="BH67:BK67"/>
    <mergeCell ref="BP67:BS67"/>
    <mergeCell ref="BT67:BV67"/>
    <mergeCell ref="AZ66:BC66"/>
    <mergeCell ref="BD66:BG66"/>
    <mergeCell ref="BH66:BK66"/>
    <mergeCell ref="BP66:BS66"/>
    <mergeCell ref="BT66:BV66"/>
    <mergeCell ref="AV66:AY66"/>
    <mergeCell ref="D67:E67"/>
    <mergeCell ref="F67:G67"/>
    <mergeCell ref="H67:I67"/>
    <mergeCell ref="J67:K67"/>
    <mergeCell ref="AS67:AU67"/>
    <mergeCell ref="D66:E66"/>
    <mergeCell ref="F66:G66"/>
    <mergeCell ref="H66:I66"/>
    <mergeCell ref="J66:K66"/>
    <mergeCell ref="AS66:AU66"/>
    <mergeCell ref="AV65:AY65"/>
    <mergeCell ref="AZ65:BC65"/>
    <mergeCell ref="BD65:BG65"/>
    <mergeCell ref="BH65:BK65"/>
    <mergeCell ref="BP65:BS65"/>
    <mergeCell ref="BT65:BV65"/>
    <mergeCell ref="AZ64:BC64"/>
    <mergeCell ref="BD64:BG64"/>
    <mergeCell ref="BH64:BK64"/>
    <mergeCell ref="BP64:BS64"/>
    <mergeCell ref="BT64:BV64"/>
    <mergeCell ref="AV64:AY64"/>
    <mergeCell ref="D65:E65"/>
    <mergeCell ref="F65:G65"/>
    <mergeCell ref="H65:I65"/>
    <mergeCell ref="J65:K65"/>
    <mergeCell ref="AS65:AU65"/>
    <mergeCell ref="D64:E64"/>
    <mergeCell ref="F64:G64"/>
    <mergeCell ref="H64:I64"/>
    <mergeCell ref="J64:K64"/>
    <mergeCell ref="AS64:AU64"/>
    <mergeCell ref="AV63:AY63"/>
    <mergeCell ref="AZ63:BC63"/>
    <mergeCell ref="BD63:BG63"/>
    <mergeCell ref="BH63:BK63"/>
    <mergeCell ref="BP63:BS63"/>
    <mergeCell ref="BT63:BV63"/>
    <mergeCell ref="AZ62:BC62"/>
    <mergeCell ref="BD62:BG62"/>
    <mergeCell ref="BH62:BK62"/>
    <mergeCell ref="BP62:BS62"/>
    <mergeCell ref="BT62:BV62"/>
    <mergeCell ref="AV62:AY62"/>
    <mergeCell ref="D63:E63"/>
    <mergeCell ref="F63:G63"/>
    <mergeCell ref="H63:I63"/>
    <mergeCell ref="J63:K63"/>
    <mergeCell ref="AS63:AU63"/>
    <mergeCell ref="D62:E62"/>
    <mergeCell ref="F62:G62"/>
    <mergeCell ref="H62:I62"/>
    <mergeCell ref="J62:K62"/>
    <mergeCell ref="AS62:AU62"/>
    <mergeCell ref="AV61:AY61"/>
    <mergeCell ref="AZ61:BC61"/>
    <mergeCell ref="BD61:BG61"/>
    <mergeCell ref="BH61:BK61"/>
    <mergeCell ref="BP61:BS61"/>
    <mergeCell ref="BT61:BV61"/>
    <mergeCell ref="AZ60:BC60"/>
    <mergeCell ref="BD60:BG60"/>
    <mergeCell ref="BH60:BK60"/>
    <mergeCell ref="BP60:BS60"/>
    <mergeCell ref="BT60:BV60"/>
    <mergeCell ref="AV60:AY60"/>
    <mergeCell ref="D61:E61"/>
    <mergeCell ref="F61:G61"/>
    <mergeCell ref="H61:I61"/>
    <mergeCell ref="J61:K61"/>
    <mergeCell ref="AS61:AU61"/>
    <mergeCell ref="D60:E60"/>
    <mergeCell ref="F60:G60"/>
    <mergeCell ref="H60:I60"/>
    <mergeCell ref="J60:K60"/>
    <mergeCell ref="AS60:AU60"/>
    <mergeCell ref="AV59:AY59"/>
    <mergeCell ref="AZ59:BC59"/>
    <mergeCell ref="BD59:BG59"/>
    <mergeCell ref="BH59:BK59"/>
    <mergeCell ref="BP59:BS59"/>
    <mergeCell ref="BT59:BV59"/>
    <mergeCell ref="AZ58:BC58"/>
    <mergeCell ref="BD58:BG58"/>
    <mergeCell ref="BH58:BK58"/>
    <mergeCell ref="BP58:BS58"/>
    <mergeCell ref="BT58:BV58"/>
    <mergeCell ref="AV58:AY58"/>
    <mergeCell ref="D59:E59"/>
    <mergeCell ref="F59:G59"/>
    <mergeCell ref="H59:I59"/>
    <mergeCell ref="J59:K59"/>
    <mergeCell ref="AS59:AU59"/>
    <mergeCell ref="D58:E58"/>
    <mergeCell ref="F58:G58"/>
    <mergeCell ref="H58:I58"/>
    <mergeCell ref="J58:K58"/>
    <mergeCell ref="AS58:AU58"/>
    <mergeCell ref="AV57:AY57"/>
    <mergeCell ref="AZ57:BC57"/>
    <mergeCell ref="BD57:BG57"/>
    <mergeCell ref="BH57:BK57"/>
    <mergeCell ref="BP57:BS57"/>
    <mergeCell ref="BT57:BV57"/>
    <mergeCell ref="AZ56:BC56"/>
    <mergeCell ref="BD56:BG56"/>
    <mergeCell ref="BH56:BK56"/>
    <mergeCell ref="BP56:BS56"/>
    <mergeCell ref="BT56:BV56"/>
    <mergeCell ref="AV56:AY56"/>
    <mergeCell ref="D57:E57"/>
    <mergeCell ref="F57:G57"/>
    <mergeCell ref="H57:I57"/>
    <mergeCell ref="J57:K57"/>
    <mergeCell ref="AS57:AU57"/>
    <mergeCell ref="D56:E56"/>
    <mergeCell ref="F56:G56"/>
    <mergeCell ref="H56:I56"/>
    <mergeCell ref="J56:K56"/>
    <mergeCell ref="AS56:AU56"/>
    <mergeCell ref="AV55:AY55"/>
    <mergeCell ref="AZ55:BC55"/>
    <mergeCell ref="BD55:BG55"/>
    <mergeCell ref="BH55:BK55"/>
    <mergeCell ref="BP55:BS55"/>
    <mergeCell ref="BT55:BV55"/>
    <mergeCell ref="AZ54:BC54"/>
    <mergeCell ref="BD54:BG54"/>
    <mergeCell ref="BH54:BK54"/>
    <mergeCell ref="BP54:BS54"/>
    <mergeCell ref="BT54:BV54"/>
    <mergeCell ref="AV54:AY54"/>
    <mergeCell ref="D55:E55"/>
    <mergeCell ref="F55:G55"/>
    <mergeCell ref="H55:I55"/>
    <mergeCell ref="J55:K55"/>
    <mergeCell ref="AS55:AU55"/>
    <mergeCell ref="D54:E54"/>
    <mergeCell ref="F54:G54"/>
    <mergeCell ref="H54:I54"/>
    <mergeCell ref="J54:K54"/>
    <mergeCell ref="AS54:AU54"/>
    <mergeCell ref="AV53:AY53"/>
    <mergeCell ref="AZ53:BC53"/>
    <mergeCell ref="BD53:BG53"/>
    <mergeCell ref="BH53:BK53"/>
    <mergeCell ref="BP53:BS53"/>
    <mergeCell ref="BT53:BV53"/>
    <mergeCell ref="AZ52:BC52"/>
    <mergeCell ref="BD52:BG52"/>
    <mergeCell ref="BH52:BK52"/>
    <mergeCell ref="BP52:BS52"/>
    <mergeCell ref="BT52:BV52"/>
    <mergeCell ref="AV52:AY52"/>
    <mergeCell ref="D53:E53"/>
    <mergeCell ref="F53:G53"/>
    <mergeCell ref="H53:I53"/>
    <mergeCell ref="J53:K53"/>
    <mergeCell ref="AS53:AU53"/>
    <mergeCell ref="D52:E52"/>
    <mergeCell ref="F52:G52"/>
    <mergeCell ref="H52:I52"/>
    <mergeCell ref="J52:K52"/>
    <mergeCell ref="AS52:AU52"/>
    <mergeCell ref="AV51:AY51"/>
    <mergeCell ref="AZ51:BC51"/>
    <mergeCell ref="BD51:BG51"/>
    <mergeCell ref="BH51:BK51"/>
    <mergeCell ref="BP51:BS51"/>
    <mergeCell ref="BT51:BV51"/>
    <mergeCell ref="AZ50:BC50"/>
    <mergeCell ref="BD50:BG50"/>
    <mergeCell ref="BH50:BK50"/>
    <mergeCell ref="BP50:BS50"/>
    <mergeCell ref="BT50:BV50"/>
    <mergeCell ref="AV50:AY50"/>
    <mergeCell ref="D51:E51"/>
    <mergeCell ref="F51:G51"/>
    <mergeCell ref="H51:I51"/>
    <mergeCell ref="J51:K51"/>
    <mergeCell ref="AS51:AU51"/>
    <mergeCell ref="D50:E50"/>
    <mergeCell ref="F50:G50"/>
    <mergeCell ref="H50:I50"/>
    <mergeCell ref="J50:K50"/>
    <mergeCell ref="AS50:AU50"/>
    <mergeCell ref="AV49:AY49"/>
    <mergeCell ref="AZ49:BC49"/>
    <mergeCell ref="BD49:BG49"/>
    <mergeCell ref="BH49:BK49"/>
    <mergeCell ref="BP49:BS49"/>
    <mergeCell ref="BT49:BV49"/>
    <mergeCell ref="AZ48:BC48"/>
    <mergeCell ref="BD48:BG48"/>
    <mergeCell ref="BH48:BK48"/>
    <mergeCell ref="BP48:BS48"/>
    <mergeCell ref="BT48:BV48"/>
    <mergeCell ref="AV48:AY48"/>
    <mergeCell ref="D49:E49"/>
    <mergeCell ref="F49:G49"/>
    <mergeCell ref="H49:I49"/>
    <mergeCell ref="J49:K49"/>
    <mergeCell ref="AS49:AU49"/>
    <mergeCell ref="D48:E48"/>
    <mergeCell ref="F48:G48"/>
    <mergeCell ref="H48:I48"/>
    <mergeCell ref="J48:K48"/>
    <mergeCell ref="AS48:AU48"/>
    <mergeCell ref="AV47:AY47"/>
    <mergeCell ref="AZ47:BC47"/>
    <mergeCell ref="BD47:BG47"/>
    <mergeCell ref="BH47:BK47"/>
    <mergeCell ref="BP47:BS47"/>
    <mergeCell ref="BT47:BV47"/>
    <mergeCell ref="AZ46:BC46"/>
    <mergeCell ref="BD46:BG46"/>
    <mergeCell ref="BH46:BK46"/>
    <mergeCell ref="BP46:BS46"/>
    <mergeCell ref="BT46:BV46"/>
    <mergeCell ref="AV46:AY46"/>
    <mergeCell ref="D47:E47"/>
    <mergeCell ref="F47:G47"/>
    <mergeCell ref="H47:I47"/>
    <mergeCell ref="J47:K47"/>
    <mergeCell ref="AS47:AU47"/>
    <mergeCell ref="D46:E46"/>
    <mergeCell ref="F46:G46"/>
    <mergeCell ref="H46:I46"/>
    <mergeCell ref="J46:K46"/>
    <mergeCell ref="AS46:AU46"/>
    <mergeCell ref="AV45:AY45"/>
    <mergeCell ref="AZ45:BC45"/>
    <mergeCell ref="BD45:BG45"/>
    <mergeCell ref="BH45:BK45"/>
    <mergeCell ref="BP45:BS45"/>
    <mergeCell ref="BT45:BV45"/>
    <mergeCell ref="AZ44:BC44"/>
    <mergeCell ref="BD44:BG44"/>
    <mergeCell ref="BH44:BK44"/>
    <mergeCell ref="BP44:BS44"/>
    <mergeCell ref="BT44:BV44"/>
    <mergeCell ref="AV44:AY44"/>
    <mergeCell ref="D45:E45"/>
    <mergeCell ref="F45:G45"/>
    <mergeCell ref="H45:I45"/>
    <mergeCell ref="J45:K45"/>
    <mergeCell ref="AS45:AU45"/>
    <mergeCell ref="D44:E44"/>
    <mergeCell ref="F44:G44"/>
    <mergeCell ref="H44:I44"/>
    <mergeCell ref="J44:K44"/>
    <mergeCell ref="AS44:AU44"/>
    <mergeCell ref="AV43:AY43"/>
    <mergeCell ref="AZ43:BC43"/>
    <mergeCell ref="BD43:BG43"/>
    <mergeCell ref="BH43:BK43"/>
    <mergeCell ref="BP43:BS43"/>
    <mergeCell ref="BT43:BV43"/>
    <mergeCell ref="AZ42:BC42"/>
    <mergeCell ref="BD42:BG42"/>
    <mergeCell ref="BH42:BK42"/>
    <mergeCell ref="BP42:BS42"/>
    <mergeCell ref="BT42:BV42"/>
    <mergeCell ref="AV42:AY42"/>
    <mergeCell ref="D43:E43"/>
    <mergeCell ref="F43:G43"/>
    <mergeCell ref="H43:I43"/>
    <mergeCell ref="J43:K43"/>
    <mergeCell ref="AS43:AU43"/>
    <mergeCell ref="D42:E42"/>
    <mergeCell ref="F42:G42"/>
    <mergeCell ref="H42:I42"/>
    <mergeCell ref="J42:K42"/>
    <mergeCell ref="AS42:AU42"/>
    <mergeCell ref="AV41:AY41"/>
    <mergeCell ref="AZ41:BC41"/>
    <mergeCell ref="BD41:BG41"/>
    <mergeCell ref="BH41:BK41"/>
    <mergeCell ref="BP41:BS41"/>
    <mergeCell ref="BT41:BV41"/>
    <mergeCell ref="AZ40:BC40"/>
    <mergeCell ref="BD40:BG40"/>
    <mergeCell ref="BH40:BK40"/>
    <mergeCell ref="BP40:BS40"/>
    <mergeCell ref="BT40:BV40"/>
    <mergeCell ref="AV40:AY40"/>
    <mergeCell ref="D41:E41"/>
    <mergeCell ref="F41:G41"/>
    <mergeCell ref="H41:I41"/>
    <mergeCell ref="J41:K41"/>
    <mergeCell ref="AS41:AU41"/>
    <mergeCell ref="D40:E40"/>
    <mergeCell ref="F40:G40"/>
    <mergeCell ref="H40:I40"/>
    <mergeCell ref="J40:K40"/>
    <mergeCell ref="AS40:AU40"/>
    <mergeCell ref="AV39:AY39"/>
    <mergeCell ref="AZ39:BC39"/>
    <mergeCell ref="BD39:BG39"/>
    <mergeCell ref="BH39:BK39"/>
    <mergeCell ref="BP39:BS39"/>
    <mergeCell ref="BT39:BV39"/>
    <mergeCell ref="AZ38:BC38"/>
    <mergeCell ref="BD38:BG38"/>
    <mergeCell ref="BH38:BK38"/>
    <mergeCell ref="BP38:BS38"/>
    <mergeCell ref="BT38:BV38"/>
    <mergeCell ref="AV38:AY38"/>
    <mergeCell ref="D39:E39"/>
    <mergeCell ref="F39:G39"/>
    <mergeCell ref="H39:I39"/>
    <mergeCell ref="J39:K39"/>
    <mergeCell ref="AS39:AU39"/>
    <mergeCell ref="D38:E38"/>
    <mergeCell ref="F38:G38"/>
    <mergeCell ref="H38:I38"/>
    <mergeCell ref="J38:K38"/>
    <mergeCell ref="AS38:AU38"/>
    <mergeCell ref="BP34:BS34"/>
    <mergeCell ref="BT34:BV34"/>
    <mergeCell ref="D37:E37"/>
    <mergeCell ref="F37:G37"/>
    <mergeCell ref="H37:I37"/>
    <mergeCell ref="J37:K37"/>
    <mergeCell ref="AS37:AU37"/>
    <mergeCell ref="D36:E36"/>
    <mergeCell ref="F36:G36"/>
    <mergeCell ref="H36:I36"/>
    <mergeCell ref="J36:K36"/>
    <mergeCell ref="AS36:AU36"/>
    <mergeCell ref="AV37:AY37"/>
    <mergeCell ref="AZ37:BC37"/>
    <mergeCell ref="BD37:BG37"/>
    <mergeCell ref="BH37:BK37"/>
    <mergeCell ref="BP37:BS37"/>
    <mergeCell ref="BT37:BV37"/>
    <mergeCell ref="AZ36:BC36"/>
    <mergeCell ref="BD36:BG36"/>
    <mergeCell ref="BH36:BK36"/>
    <mergeCell ref="BP36:BS36"/>
    <mergeCell ref="BT36:BV36"/>
    <mergeCell ref="AV36:AY36"/>
    <mergeCell ref="D35:E35"/>
    <mergeCell ref="F35:G35"/>
    <mergeCell ref="H35:I35"/>
    <mergeCell ref="J35:K35"/>
    <mergeCell ref="AS35:AU35"/>
    <mergeCell ref="BH33:BK33"/>
    <mergeCell ref="BL33:BO33"/>
    <mergeCell ref="BP33:BS33"/>
    <mergeCell ref="BT33:BV33"/>
    <mergeCell ref="D34:E34"/>
    <mergeCell ref="F34:G34"/>
    <mergeCell ref="H34:I34"/>
    <mergeCell ref="J34:K34"/>
    <mergeCell ref="AS34:AU34"/>
    <mergeCell ref="AV34:AY34"/>
    <mergeCell ref="AV35:AY35"/>
    <mergeCell ref="AZ35:BC35"/>
    <mergeCell ref="BD35:BG35"/>
    <mergeCell ref="BH35:BK35"/>
    <mergeCell ref="BP35:BS35"/>
    <mergeCell ref="BT35:BV35"/>
    <mergeCell ref="AZ34:BC34"/>
    <mergeCell ref="BD34:BG34"/>
    <mergeCell ref="BH34:BK34"/>
    <mergeCell ref="D33:E33"/>
    <mergeCell ref="F33:G33"/>
    <mergeCell ref="H33:I33"/>
    <mergeCell ref="J33:K33"/>
    <mergeCell ref="AS33:AU33"/>
    <mergeCell ref="AV33:AY33"/>
    <mergeCell ref="AZ33:BC33"/>
    <mergeCell ref="BD33:BG33"/>
    <mergeCell ref="AS32:AU32"/>
    <mergeCell ref="AV32:AY32"/>
    <mergeCell ref="AZ32:BC32"/>
    <mergeCell ref="BD32:BG32"/>
    <mergeCell ref="AZ31:BC31"/>
    <mergeCell ref="BD31:BG31"/>
    <mergeCell ref="BH31:BK31"/>
    <mergeCell ref="BP31:BS31"/>
    <mergeCell ref="BT31:BV31"/>
    <mergeCell ref="D32:E32"/>
    <mergeCell ref="F32:G32"/>
    <mergeCell ref="H32:I32"/>
    <mergeCell ref="J32:K32"/>
    <mergeCell ref="AI32:AR32"/>
    <mergeCell ref="D31:E31"/>
    <mergeCell ref="F31:G31"/>
    <mergeCell ref="H31:I31"/>
    <mergeCell ref="J31:K31"/>
    <mergeCell ref="AS31:AU31"/>
    <mergeCell ref="AV31:AY31"/>
    <mergeCell ref="BP32:BS32"/>
    <mergeCell ref="BT32:BV32"/>
    <mergeCell ref="BH32:BK32"/>
    <mergeCell ref="BL32:BO32"/>
    <mergeCell ref="AV30:AY30"/>
    <mergeCell ref="AZ30:BC30"/>
    <mergeCell ref="BD30:BG30"/>
    <mergeCell ref="BH30:BK30"/>
    <mergeCell ref="BP30:BS30"/>
    <mergeCell ref="BT30:BV30"/>
    <mergeCell ref="AZ29:BC29"/>
    <mergeCell ref="BD29:BG29"/>
    <mergeCell ref="BH29:BK29"/>
    <mergeCell ref="BP29:BS29"/>
    <mergeCell ref="BT29:BV29"/>
    <mergeCell ref="AV29:AY29"/>
    <mergeCell ref="D30:E30"/>
    <mergeCell ref="F30:G30"/>
    <mergeCell ref="H30:I30"/>
    <mergeCell ref="J30:K30"/>
    <mergeCell ref="AS30:AU30"/>
    <mergeCell ref="D29:E29"/>
    <mergeCell ref="F29:G29"/>
    <mergeCell ref="H29:I29"/>
    <mergeCell ref="J29:K29"/>
    <mergeCell ref="AS29:AU29"/>
    <mergeCell ref="AV28:AY28"/>
    <mergeCell ref="AZ28:BC28"/>
    <mergeCell ref="BD28:BG28"/>
    <mergeCell ref="BH28:BK28"/>
    <mergeCell ref="BP28:BS28"/>
    <mergeCell ref="BT28:BV28"/>
    <mergeCell ref="AZ27:BC27"/>
    <mergeCell ref="BD27:BG27"/>
    <mergeCell ref="BH27:BK27"/>
    <mergeCell ref="BP27:BS27"/>
    <mergeCell ref="BT27:BV27"/>
    <mergeCell ref="AV27:AY27"/>
    <mergeCell ref="D28:E28"/>
    <mergeCell ref="F28:G28"/>
    <mergeCell ref="H28:I28"/>
    <mergeCell ref="J28:K28"/>
    <mergeCell ref="AS28:AU28"/>
    <mergeCell ref="D27:E27"/>
    <mergeCell ref="F27:G27"/>
    <mergeCell ref="H27:I27"/>
    <mergeCell ref="J27:K27"/>
    <mergeCell ref="AS27:AU27"/>
    <mergeCell ref="BT24:BV24"/>
    <mergeCell ref="D25:E25"/>
    <mergeCell ref="F25:G25"/>
    <mergeCell ref="H25:I25"/>
    <mergeCell ref="J25:K25"/>
    <mergeCell ref="AI25:AR25"/>
    <mergeCell ref="AS25:AU25"/>
    <mergeCell ref="AV25:AY25"/>
    <mergeCell ref="AV26:AY26"/>
    <mergeCell ref="AZ26:BC26"/>
    <mergeCell ref="BD26:BG26"/>
    <mergeCell ref="BH26:BK26"/>
    <mergeCell ref="BP26:BS26"/>
    <mergeCell ref="BT26:BV26"/>
    <mergeCell ref="AZ25:BC25"/>
    <mergeCell ref="BD25:BG25"/>
    <mergeCell ref="BH25:BK25"/>
    <mergeCell ref="BP25:BS25"/>
    <mergeCell ref="BT25:BV25"/>
    <mergeCell ref="AI23:AR23"/>
    <mergeCell ref="AS23:AU23"/>
    <mergeCell ref="D26:E26"/>
    <mergeCell ref="F26:G26"/>
    <mergeCell ref="H26:I26"/>
    <mergeCell ref="J26:K26"/>
    <mergeCell ref="AS26:AU26"/>
    <mergeCell ref="BH24:BK24"/>
    <mergeCell ref="BP24:BS24"/>
    <mergeCell ref="BT22:BV22"/>
    <mergeCell ref="BL21:BO21"/>
    <mergeCell ref="BP21:BS21"/>
    <mergeCell ref="BT21:BV21"/>
    <mergeCell ref="BT23:BV23"/>
    <mergeCell ref="D24:E24"/>
    <mergeCell ref="F24:G24"/>
    <mergeCell ref="H24:I24"/>
    <mergeCell ref="J24:K24"/>
    <mergeCell ref="AI24:AR24"/>
    <mergeCell ref="AS24:AU24"/>
    <mergeCell ref="AV24:AY24"/>
    <mergeCell ref="AZ24:BC24"/>
    <mergeCell ref="BD24:BG24"/>
    <mergeCell ref="AV23:AY23"/>
    <mergeCell ref="AZ23:BC23"/>
    <mergeCell ref="BD23:BG23"/>
    <mergeCell ref="BH23:BK23"/>
    <mergeCell ref="BL23:BO23"/>
    <mergeCell ref="BP23:BS23"/>
    <mergeCell ref="D23:E23"/>
    <mergeCell ref="F23:G23"/>
    <mergeCell ref="H23:I23"/>
    <mergeCell ref="J23:K23"/>
    <mergeCell ref="D22:E22"/>
    <mergeCell ref="F22:G22"/>
    <mergeCell ref="H22:I22"/>
    <mergeCell ref="J22:K22"/>
    <mergeCell ref="AI22:AR22"/>
    <mergeCell ref="AS22:AU22"/>
    <mergeCell ref="AV22:AY22"/>
    <mergeCell ref="BP19:BS20"/>
    <mergeCell ref="D21:E21"/>
    <mergeCell ref="F21:G21"/>
    <mergeCell ref="H21:I21"/>
    <mergeCell ref="J21:K21"/>
    <mergeCell ref="AS21:AU21"/>
    <mergeCell ref="AV21:AY21"/>
    <mergeCell ref="AZ21:BC21"/>
    <mergeCell ref="BD21:BG21"/>
    <mergeCell ref="BH21:BK21"/>
    <mergeCell ref="AS18:AU20"/>
    <mergeCell ref="AV18:BS18"/>
    <mergeCell ref="AZ22:BC22"/>
    <mergeCell ref="BD22:BG22"/>
    <mergeCell ref="BH22:BK22"/>
    <mergeCell ref="BL22:BO22"/>
    <mergeCell ref="BP22:BS22"/>
    <mergeCell ref="BT18:BV20"/>
    <mergeCell ref="H19:I20"/>
    <mergeCell ref="J19:K20"/>
    <mergeCell ref="AV19:AY20"/>
    <mergeCell ref="AZ19:BC20"/>
    <mergeCell ref="BD19:BG20"/>
    <mergeCell ref="BH19:BK20"/>
    <mergeCell ref="BL19:BO20"/>
    <mergeCell ref="C14:H14"/>
    <mergeCell ref="I14:P14"/>
    <mergeCell ref="AS14:BC14"/>
    <mergeCell ref="C18:C20"/>
    <mergeCell ref="D18:E20"/>
    <mergeCell ref="F18:G20"/>
    <mergeCell ref="H18:K18"/>
    <mergeCell ref="L18:V20"/>
    <mergeCell ref="W18:AH20"/>
    <mergeCell ref="AI18:AR20"/>
    <mergeCell ref="N5:T5"/>
    <mergeCell ref="U5:AA5"/>
    <mergeCell ref="AB5:AK5"/>
    <mergeCell ref="I12:P12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X135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8"/>
      <c r="BE3" s="228"/>
      <c r="BF3" s="228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56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SMS_STATUS_IMMOBI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567" t="s">
        <v>31</v>
      </c>
      <c r="D12" s="568"/>
      <c r="E12" s="568"/>
      <c r="F12" s="568"/>
      <c r="G12" s="568"/>
      <c r="H12" s="569"/>
      <c r="I12" s="1060" t="str">
        <f ca="1">C8</f>
        <v>SMS_STATUS_IMMOBI</v>
      </c>
      <c r="J12" s="1171"/>
      <c r="K12" s="1171"/>
      <c r="L12" s="1171"/>
      <c r="M12" s="1171"/>
      <c r="N12" s="1171"/>
      <c r="O12" s="1171"/>
      <c r="P12" s="1172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592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9"/>
      <c r="BE12" s="249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1060" t="s">
        <v>1322</v>
      </c>
      <c r="J13" s="1061"/>
      <c r="K13" s="1061"/>
      <c r="L13" s="1061"/>
      <c r="M13" s="1061"/>
      <c r="N13" s="1061"/>
      <c r="O13" s="1061"/>
      <c r="P13" s="1062"/>
      <c r="Q13" s="789" t="s">
        <v>28</v>
      </c>
      <c r="R13" s="790"/>
      <c r="S13" s="790"/>
      <c r="T13" s="790"/>
      <c r="U13" s="791"/>
      <c r="V13" s="592" t="s">
        <v>6</v>
      </c>
      <c r="W13" s="132" t="s">
        <v>38</v>
      </c>
      <c r="X13" s="132"/>
      <c r="Y13" s="592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9"/>
      <c r="BE13" s="249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SUM(BP21:BS79)</f>
        <v>108</v>
      </c>
      <c r="J14" s="793"/>
      <c r="K14" s="793"/>
      <c r="L14" s="793"/>
      <c r="M14" s="793"/>
      <c r="N14" s="793"/>
      <c r="O14" s="793"/>
      <c r="P14" s="794"/>
      <c r="Q14" s="256"/>
      <c r="R14" s="256"/>
      <c r="S14" s="256"/>
      <c r="T14" s="256"/>
      <c r="U14" s="256"/>
      <c r="V14" s="256"/>
      <c r="W14" s="256"/>
      <c r="X14" s="256"/>
      <c r="Y14" s="256"/>
      <c r="Z14" s="256"/>
      <c r="AA14" s="256"/>
      <c r="AB14" s="256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573"/>
      <c r="BE14" s="573"/>
      <c r="BF14" s="573"/>
      <c r="BG14" s="573"/>
      <c r="BH14" s="573"/>
      <c r="BI14" s="573"/>
      <c r="BJ14" s="573"/>
      <c r="BK14" s="573"/>
      <c r="BL14" s="573"/>
      <c r="BM14" s="573"/>
      <c r="BN14" s="573"/>
      <c r="BO14" s="573"/>
      <c r="BP14" s="573"/>
      <c r="BQ14" s="573"/>
      <c r="BR14" s="573"/>
      <c r="BS14" s="573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1180"/>
      <c r="E19" s="1181"/>
      <c r="F19" s="1180"/>
      <c r="G19" s="1182"/>
      <c r="H19" s="1185" t="s">
        <v>19</v>
      </c>
      <c r="I19" s="1186"/>
      <c r="J19" s="1185" t="s">
        <v>20</v>
      </c>
      <c r="K19" s="1186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1183"/>
      <c r="AJ19" s="1184"/>
      <c r="AK19" s="1184"/>
      <c r="AL19" s="1184"/>
      <c r="AM19" s="1184"/>
      <c r="AN19" s="1184"/>
      <c r="AO19" s="1184"/>
      <c r="AP19" s="1184"/>
      <c r="AQ19" s="1184"/>
      <c r="AR19" s="1182"/>
      <c r="AS19" s="785"/>
      <c r="AT19" s="785"/>
      <c r="AU19" s="785"/>
      <c r="AV19" s="1178" t="s">
        <v>49</v>
      </c>
      <c r="AW19" s="1178"/>
      <c r="AX19" s="1178"/>
      <c r="AY19" s="1178"/>
      <c r="AZ19" s="1178" t="s">
        <v>270</v>
      </c>
      <c r="BA19" s="1178"/>
      <c r="BB19" s="1178"/>
      <c r="BC19" s="1178"/>
      <c r="BD19" s="1178" t="s">
        <v>271</v>
      </c>
      <c r="BE19" s="1178"/>
      <c r="BF19" s="1178"/>
      <c r="BG19" s="1178"/>
      <c r="BH19" s="1178" t="s">
        <v>50</v>
      </c>
      <c r="BI19" s="1178"/>
      <c r="BJ19" s="1178"/>
      <c r="BK19" s="1178"/>
      <c r="BL19" s="1178" t="s">
        <v>52</v>
      </c>
      <c r="BM19" s="1178"/>
      <c r="BN19" s="1178"/>
      <c r="BO19" s="1178"/>
      <c r="BP19" s="1178" t="s">
        <v>51</v>
      </c>
      <c r="BQ19" s="1178"/>
      <c r="BR19" s="1178"/>
      <c r="BS19" s="1178"/>
      <c r="BT19" s="785"/>
      <c r="BU19" s="785"/>
      <c r="BV19" s="785"/>
      <c r="BW19" s="255"/>
      <c r="BX19" s="252"/>
    </row>
    <row r="20" spans="2:76" s="234" customFormat="1" ht="12.25" customHeight="1">
      <c r="B20" s="253"/>
      <c r="C20" s="785"/>
      <c r="D20" s="801"/>
      <c r="E20" s="802"/>
      <c r="F20" s="804"/>
      <c r="G20" s="805"/>
      <c r="H20" s="1187"/>
      <c r="I20" s="1188"/>
      <c r="J20" s="1187"/>
      <c r="K20" s="1188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  <c r="AF20" s="785"/>
      <c r="AG20" s="785"/>
      <c r="AH20" s="785"/>
      <c r="AI20" s="804"/>
      <c r="AJ20" s="808"/>
      <c r="AK20" s="808"/>
      <c r="AL20" s="808"/>
      <c r="AM20" s="808"/>
      <c r="AN20" s="808"/>
      <c r="AO20" s="808"/>
      <c r="AP20" s="808"/>
      <c r="AQ20" s="808"/>
      <c r="AR20" s="805"/>
      <c r="AS20" s="785"/>
      <c r="AT20" s="785"/>
      <c r="AU20" s="785"/>
      <c r="AV20" s="1179"/>
      <c r="AW20" s="1179"/>
      <c r="AX20" s="1179"/>
      <c r="AY20" s="1179"/>
      <c r="AZ20" s="1179"/>
      <c r="BA20" s="1179"/>
      <c r="BB20" s="1179"/>
      <c r="BC20" s="1179"/>
      <c r="BD20" s="1179"/>
      <c r="BE20" s="1179"/>
      <c r="BF20" s="1179"/>
      <c r="BG20" s="1179"/>
      <c r="BH20" s="1179"/>
      <c r="BI20" s="1179"/>
      <c r="BJ20" s="1179"/>
      <c r="BK20" s="1179"/>
      <c r="BL20" s="1179"/>
      <c r="BM20" s="1179"/>
      <c r="BN20" s="1179"/>
      <c r="BO20" s="1179"/>
      <c r="BP20" s="1179"/>
      <c r="BQ20" s="1179"/>
      <c r="BR20" s="1179"/>
      <c r="BS20" s="1179"/>
      <c r="BT20" s="785"/>
      <c r="BU20" s="785"/>
      <c r="BV20" s="785"/>
      <c r="BW20" s="255"/>
      <c r="BX20" s="258"/>
    </row>
    <row r="21" spans="2:76" s="234" customFormat="1" ht="12" customHeight="1">
      <c r="B21" s="253"/>
      <c r="C21" s="261">
        <v>1</v>
      </c>
      <c r="D21" s="783">
        <v>1</v>
      </c>
      <c r="E21" s="784"/>
      <c r="F21" s="747"/>
      <c r="G21" s="748"/>
      <c r="H21" s="747"/>
      <c r="I21" s="748"/>
      <c r="J21" s="747"/>
      <c r="K21" s="748"/>
      <c r="L21" s="585" t="s">
        <v>22</v>
      </c>
      <c r="M21" s="585"/>
      <c r="N21" s="585"/>
      <c r="O21" s="585"/>
      <c r="P21" s="585"/>
      <c r="Q21" s="585"/>
      <c r="R21" s="585"/>
      <c r="S21" s="585"/>
      <c r="T21" s="585"/>
      <c r="U21" s="585"/>
      <c r="V21" s="586"/>
      <c r="W21" s="275" t="s">
        <v>22</v>
      </c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5" t="s">
        <v>22</v>
      </c>
      <c r="AJ21" s="276"/>
      <c r="AK21" s="276"/>
      <c r="AL21" s="276"/>
      <c r="AM21" s="276"/>
      <c r="AN21" s="276"/>
      <c r="AO21" s="276"/>
      <c r="AP21" s="276"/>
      <c r="AQ21" s="276"/>
      <c r="AR21" s="277"/>
      <c r="AS21" s="752" t="s">
        <v>18</v>
      </c>
      <c r="AT21" s="752"/>
      <c r="AU21" s="752"/>
      <c r="AV21" s="741">
        <f t="shared" ref="AV21:AV26" si="0">LEN(L21)+LEN(M21)+LEN(N21)+LEN(O21)+LEN(P21)+LEN(Q21)</f>
        <v>3</v>
      </c>
      <c r="AW21" s="742"/>
      <c r="AX21" s="742"/>
      <c r="AY21" s="743"/>
      <c r="AZ21" s="988">
        <v>17</v>
      </c>
      <c r="BA21" s="989"/>
      <c r="BB21" s="989"/>
      <c r="BC21" s="990"/>
      <c r="BD21" s="741">
        <f t="shared" ref="BD21:BD26" si="1">IF(AS21="String", AZ21, IF(AS21="Number",ROUNDUP(AZ21/2,0),0))</f>
        <v>17</v>
      </c>
      <c r="BE21" s="742"/>
      <c r="BF21" s="742"/>
      <c r="BG21" s="743"/>
      <c r="BH21" s="753">
        <f t="shared" ref="BH21:BH26" si="2">IF(AS21="Number",1,IF(AS21="List",3,IF(AS21="Map", 3, IF(AS21="Boolean",1,0))))</f>
        <v>0</v>
      </c>
      <c r="BI21" s="754"/>
      <c r="BJ21" s="754"/>
      <c r="BK21" s="755"/>
      <c r="BL21" s="753"/>
      <c r="BM21" s="754"/>
      <c r="BN21" s="754"/>
      <c r="BO21" s="755"/>
      <c r="BP21" s="741">
        <f t="shared" ref="BP21:BP26" si="3">AV21+BD21+BH21</f>
        <v>20</v>
      </c>
      <c r="BQ21" s="742"/>
      <c r="BR21" s="742"/>
      <c r="BS21" s="743"/>
      <c r="BT21" s="977"/>
      <c r="BU21" s="978"/>
      <c r="BV21" s="979"/>
      <c r="BW21" s="255"/>
      <c r="BX21" s="252"/>
    </row>
    <row r="22" spans="2:76" s="234" customFormat="1" ht="104.25" customHeight="1">
      <c r="B22" s="253"/>
      <c r="C22" s="259">
        <v>2</v>
      </c>
      <c r="D22" s="783"/>
      <c r="E22" s="784"/>
      <c r="F22" s="783">
        <v>1</v>
      </c>
      <c r="G22" s="784"/>
      <c r="H22" s="783"/>
      <c r="I22" s="784"/>
      <c r="J22" s="783"/>
      <c r="K22" s="784"/>
      <c r="L22" s="594" t="s">
        <v>1310</v>
      </c>
      <c r="M22" s="585"/>
      <c r="N22" s="585"/>
      <c r="O22" s="585"/>
      <c r="P22" s="585"/>
      <c r="Q22" s="585"/>
      <c r="R22" s="585"/>
      <c r="S22" s="585"/>
      <c r="T22" s="585"/>
      <c r="U22" s="585"/>
      <c r="V22" s="586"/>
      <c r="W22" s="593" t="s">
        <v>1313</v>
      </c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7"/>
      <c r="AI22" s="749" t="s">
        <v>1334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52" t="s">
        <v>18</v>
      </c>
      <c r="AT22" s="752"/>
      <c r="AU22" s="752"/>
      <c r="AV22" s="741">
        <f t="shared" si="0"/>
        <v>21</v>
      </c>
      <c r="AW22" s="742"/>
      <c r="AX22" s="742"/>
      <c r="AY22" s="743"/>
      <c r="AZ22" s="988">
        <v>2</v>
      </c>
      <c r="BA22" s="989"/>
      <c r="BB22" s="989"/>
      <c r="BC22" s="990"/>
      <c r="BD22" s="741">
        <f t="shared" si="1"/>
        <v>2</v>
      </c>
      <c r="BE22" s="742"/>
      <c r="BF22" s="742"/>
      <c r="BG22" s="743"/>
      <c r="BH22" s="753">
        <f t="shared" si="2"/>
        <v>0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23</v>
      </c>
      <c r="BQ22" s="742"/>
      <c r="BR22" s="742"/>
      <c r="BS22" s="743"/>
      <c r="BT22" s="983"/>
      <c r="BU22" s="984"/>
      <c r="BV22" s="985"/>
      <c r="BW22" s="255"/>
      <c r="BX22" s="252"/>
    </row>
    <row r="23" spans="2:76" s="234" customFormat="1" ht="46.5" customHeight="1">
      <c r="B23" s="253"/>
      <c r="C23" s="259">
        <v>3</v>
      </c>
      <c r="D23" s="747"/>
      <c r="E23" s="748"/>
      <c r="F23" s="747"/>
      <c r="G23" s="748"/>
      <c r="H23" s="783"/>
      <c r="I23" s="784"/>
      <c r="J23" s="783"/>
      <c r="K23" s="784"/>
      <c r="L23" s="571" t="s">
        <v>1311</v>
      </c>
      <c r="M23" s="590"/>
      <c r="N23" s="590"/>
      <c r="O23" s="590"/>
      <c r="P23" s="590"/>
      <c r="Q23" s="590"/>
      <c r="R23" s="590"/>
      <c r="S23" s="590"/>
      <c r="T23" s="590"/>
      <c r="U23" s="590"/>
      <c r="V23" s="591"/>
      <c r="W23" s="570" t="s">
        <v>1314</v>
      </c>
      <c r="X23" s="583"/>
      <c r="Y23" s="583"/>
      <c r="Z23" s="583"/>
      <c r="AA23" s="583"/>
      <c r="AB23" s="583"/>
      <c r="AC23" s="583"/>
      <c r="AD23" s="583"/>
      <c r="AE23" s="583"/>
      <c r="AF23" s="583"/>
      <c r="AG23" s="583"/>
      <c r="AH23" s="584"/>
      <c r="AI23" s="749" t="s">
        <v>1315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52" t="s">
        <v>18</v>
      </c>
      <c r="AT23" s="752"/>
      <c r="AU23" s="752"/>
      <c r="AV23" s="741">
        <f t="shared" si="0"/>
        <v>3</v>
      </c>
      <c r="AW23" s="742"/>
      <c r="AX23" s="742"/>
      <c r="AY23" s="743"/>
      <c r="AZ23" s="988">
        <v>0</v>
      </c>
      <c r="BA23" s="989"/>
      <c r="BB23" s="989"/>
      <c r="BC23" s="990"/>
      <c r="BD23" s="741">
        <f t="shared" si="1"/>
        <v>0</v>
      </c>
      <c r="BE23" s="742"/>
      <c r="BF23" s="742"/>
      <c r="BG23" s="743"/>
      <c r="BH23" s="753">
        <f t="shared" si="2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3</v>
      </c>
      <c r="BQ23" s="742"/>
      <c r="BR23" s="742"/>
      <c r="BS23" s="743"/>
      <c r="BT23" s="977"/>
      <c r="BU23" s="978"/>
      <c r="BV23" s="979"/>
      <c r="BW23" s="255"/>
      <c r="BX23" s="252"/>
    </row>
    <row r="24" spans="2:76" s="234" customFormat="1" ht="42.75" customHeight="1">
      <c r="B24" s="253"/>
      <c r="C24" s="261">
        <v>4</v>
      </c>
      <c r="D24" s="747"/>
      <c r="E24" s="748"/>
      <c r="F24" s="747"/>
      <c r="G24" s="748"/>
      <c r="H24" s="783"/>
      <c r="I24" s="784"/>
      <c r="J24" s="783"/>
      <c r="K24" s="784"/>
      <c r="L24" s="571" t="s">
        <v>1312</v>
      </c>
      <c r="M24" s="587"/>
      <c r="N24" s="587"/>
      <c r="O24" s="587"/>
      <c r="P24" s="587"/>
      <c r="Q24" s="587"/>
      <c r="R24" s="587"/>
      <c r="S24" s="587"/>
      <c r="T24" s="587"/>
      <c r="U24" s="587"/>
      <c r="V24" s="588"/>
      <c r="W24" s="570" t="s">
        <v>1307</v>
      </c>
      <c r="X24" s="587"/>
      <c r="Y24" s="587"/>
      <c r="Z24" s="587"/>
      <c r="AA24" s="587"/>
      <c r="AB24" s="587"/>
      <c r="AC24" s="587"/>
      <c r="AD24" s="587"/>
      <c r="AE24" s="587"/>
      <c r="AF24" s="587"/>
      <c r="AG24" s="587"/>
      <c r="AH24" s="588"/>
      <c r="AI24" s="951" t="s">
        <v>1332</v>
      </c>
      <c r="AJ24" s="952"/>
      <c r="AK24" s="952"/>
      <c r="AL24" s="952"/>
      <c r="AM24" s="952"/>
      <c r="AN24" s="952"/>
      <c r="AO24" s="952"/>
      <c r="AP24" s="952"/>
      <c r="AQ24" s="952"/>
      <c r="AR24" s="953"/>
      <c r="AS24" s="972" t="s">
        <v>42</v>
      </c>
      <c r="AT24" s="972"/>
      <c r="AU24" s="972"/>
      <c r="AV24" s="741">
        <f t="shared" si="0"/>
        <v>16</v>
      </c>
      <c r="AW24" s="742"/>
      <c r="AX24" s="742"/>
      <c r="AY24" s="743"/>
      <c r="AZ24" s="988">
        <v>1</v>
      </c>
      <c r="BA24" s="989"/>
      <c r="BB24" s="989"/>
      <c r="BC24" s="990"/>
      <c r="BD24" s="741">
        <f t="shared" si="1"/>
        <v>1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582"/>
      <c r="BM24" s="580"/>
      <c r="BN24" s="580"/>
      <c r="BO24" s="581"/>
      <c r="BP24" s="741">
        <f t="shared" si="3"/>
        <v>18</v>
      </c>
      <c r="BQ24" s="742"/>
      <c r="BR24" s="742"/>
      <c r="BS24" s="743"/>
      <c r="BT24" s="977"/>
      <c r="BU24" s="978"/>
      <c r="BV24" s="979"/>
      <c r="BW24" s="255"/>
      <c r="BX24" s="252"/>
    </row>
    <row r="25" spans="2:76" s="234" customFormat="1" ht="46.5" customHeight="1">
      <c r="B25" s="253"/>
      <c r="C25" s="259">
        <v>5</v>
      </c>
      <c r="D25" s="747"/>
      <c r="E25" s="748"/>
      <c r="F25" s="747"/>
      <c r="G25" s="748"/>
      <c r="H25" s="783"/>
      <c r="I25" s="784"/>
      <c r="J25" s="783"/>
      <c r="K25" s="784"/>
      <c r="L25" s="571" t="s">
        <v>512</v>
      </c>
      <c r="M25" s="590"/>
      <c r="N25" s="590"/>
      <c r="O25" s="590"/>
      <c r="P25" s="590"/>
      <c r="Q25" s="590"/>
      <c r="R25" s="590"/>
      <c r="S25" s="590"/>
      <c r="T25" s="590"/>
      <c r="U25" s="590"/>
      <c r="V25" s="591"/>
      <c r="W25" s="593" t="s">
        <v>513</v>
      </c>
      <c r="X25" s="590"/>
      <c r="Y25" s="590"/>
      <c r="Z25" s="590"/>
      <c r="AA25" s="590"/>
      <c r="AB25" s="590"/>
      <c r="AC25" s="590"/>
      <c r="AD25" s="590"/>
      <c r="AE25" s="590"/>
      <c r="AF25" s="590"/>
      <c r="AG25" s="590"/>
      <c r="AH25" s="591"/>
      <c r="AI25" s="951" t="s">
        <v>1323</v>
      </c>
      <c r="AJ25" s="952"/>
      <c r="AK25" s="952"/>
      <c r="AL25" s="952"/>
      <c r="AM25" s="952"/>
      <c r="AN25" s="952"/>
      <c r="AO25" s="952"/>
      <c r="AP25" s="952"/>
      <c r="AQ25" s="952"/>
      <c r="AR25" s="953"/>
      <c r="AS25" s="763" t="s">
        <v>42</v>
      </c>
      <c r="AT25" s="763"/>
      <c r="AU25" s="763"/>
      <c r="AV25" s="741">
        <f t="shared" si="0"/>
        <v>20</v>
      </c>
      <c r="AW25" s="742"/>
      <c r="AX25" s="742"/>
      <c r="AY25" s="743"/>
      <c r="AZ25" s="988">
        <v>10</v>
      </c>
      <c r="BA25" s="989"/>
      <c r="BB25" s="989"/>
      <c r="BC25" s="990"/>
      <c r="BD25" s="741">
        <f t="shared" si="1"/>
        <v>5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577"/>
      <c r="BM25" s="578"/>
      <c r="BN25" s="578"/>
      <c r="BO25" s="579"/>
      <c r="BP25" s="741">
        <f t="shared" si="3"/>
        <v>26</v>
      </c>
      <c r="BQ25" s="742"/>
      <c r="BR25" s="742"/>
      <c r="BS25" s="743"/>
      <c r="BT25" s="974"/>
      <c r="BU25" s="975"/>
      <c r="BV25" s="976"/>
      <c r="BW25" s="255"/>
      <c r="BX25" s="252"/>
    </row>
    <row r="26" spans="2:76" s="234" customFormat="1" ht="12.25" customHeight="1">
      <c r="B26" s="253"/>
      <c r="C26" s="261">
        <v>6</v>
      </c>
      <c r="D26" s="747"/>
      <c r="E26" s="748"/>
      <c r="F26" s="747"/>
      <c r="G26" s="748"/>
      <c r="H26" s="783"/>
      <c r="I26" s="784"/>
      <c r="J26" s="783"/>
      <c r="K26" s="784"/>
      <c r="L26" s="571" t="s">
        <v>1009</v>
      </c>
      <c r="M26" s="590"/>
      <c r="N26" s="590"/>
      <c r="O26" s="590"/>
      <c r="P26" s="590"/>
      <c r="Q26" s="590"/>
      <c r="R26" s="590"/>
      <c r="S26" s="590"/>
      <c r="T26" s="590"/>
      <c r="U26" s="590"/>
      <c r="V26" s="591"/>
      <c r="W26" s="571" t="s">
        <v>1008</v>
      </c>
      <c r="X26" s="590"/>
      <c r="Y26" s="590"/>
      <c r="Z26" s="590"/>
      <c r="AA26" s="590"/>
      <c r="AB26" s="590"/>
      <c r="AC26" s="590"/>
      <c r="AD26" s="590"/>
      <c r="AE26" s="590"/>
      <c r="AF26" s="590"/>
      <c r="AG26" s="590"/>
      <c r="AH26" s="591"/>
      <c r="AI26" s="570" t="s">
        <v>832</v>
      </c>
      <c r="AJ26" s="571"/>
      <c r="AK26" s="571"/>
      <c r="AL26" s="571"/>
      <c r="AM26" s="571"/>
      <c r="AN26" s="571"/>
      <c r="AO26" s="571"/>
      <c r="AP26" s="571"/>
      <c r="AQ26" s="571"/>
      <c r="AR26" s="572"/>
      <c r="AS26" s="763" t="s">
        <v>42</v>
      </c>
      <c r="AT26" s="763"/>
      <c r="AU26" s="763"/>
      <c r="AV26" s="741">
        <f t="shared" si="0"/>
        <v>12</v>
      </c>
      <c r="AW26" s="742"/>
      <c r="AX26" s="742"/>
      <c r="AY26" s="743"/>
      <c r="AZ26" s="988">
        <v>10</v>
      </c>
      <c r="BA26" s="989"/>
      <c r="BB26" s="989"/>
      <c r="BC26" s="990"/>
      <c r="BD26" s="741">
        <f t="shared" si="1"/>
        <v>5</v>
      </c>
      <c r="BE26" s="742"/>
      <c r="BF26" s="742"/>
      <c r="BG26" s="743"/>
      <c r="BH26" s="753">
        <f t="shared" si="2"/>
        <v>1</v>
      </c>
      <c r="BI26" s="754"/>
      <c r="BJ26" s="754"/>
      <c r="BK26" s="755"/>
      <c r="BL26" s="577"/>
      <c r="BM26" s="578"/>
      <c r="BN26" s="578"/>
      <c r="BO26" s="579"/>
      <c r="BP26" s="741">
        <f t="shared" si="3"/>
        <v>18</v>
      </c>
      <c r="BQ26" s="742"/>
      <c r="BR26" s="742"/>
      <c r="BS26" s="743"/>
      <c r="BT26" s="974"/>
      <c r="BU26" s="975"/>
      <c r="BV26" s="976"/>
      <c r="BW26" s="255"/>
      <c r="BX26" s="252"/>
    </row>
    <row r="27" spans="2:76" s="234" customFormat="1" ht="12.25" customHeight="1">
      <c r="B27" s="253"/>
      <c r="C27" s="259"/>
      <c r="D27" s="747"/>
      <c r="E27" s="748"/>
      <c r="F27" s="747"/>
      <c r="G27" s="748"/>
      <c r="H27" s="783"/>
      <c r="I27" s="784"/>
      <c r="J27" s="783"/>
      <c r="K27" s="784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1"/>
      <c r="W27" s="589"/>
      <c r="X27" s="590"/>
      <c r="Y27" s="590"/>
      <c r="Z27" s="590"/>
      <c r="AA27" s="590"/>
      <c r="AB27" s="590"/>
      <c r="AC27" s="590"/>
      <c r="AD27" s="590"/>
      <c r="AE27" s="590"/>
      <c r="AF27" s="590"/>
      <c r="AG27" s="590"/>
      <c r="AH27" s="591"/>
      <c r="AI27" s="589"/>
      <c r="AJ27" s="590"/>
      <c r="AK27" s="590"/>
      <c r="AL27" s="590"/>
      <c r="AM27" s="590"/>
      <c r="AN27" s="590"/>
      <c r="AO27" s="590"/>
      <c r="AP27" s="590"/>
      <c r="AQ27" s="590"/>
      <c r="AR27" s="591"/>
      <c r="AS27" s="971"/>
      <c r="AT27" s="971"/>
      <c r="AU27" s="971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577"/>
      <c r="BM27" s="578"/>
      <c r="BN27" s="578"/>
      <c r="BO27" s="579"/>
      <c r="BP27" s="741"/>
      <c r="BQ27" s="742"/>
      <c r="BR27" s="742"/>
      <c r="BS27" s="743"/>
      <c r="BT27" s="974"/>
      <c r="BU27" s="975"/>
      <c r="BV27" s="976"/>
      <c r="BW27" s="255"/>
      <c r="BX27" s="252"/>
    </row>
    <row r="28" spans="2:76" s="234" customFormat="1" ht="12.25" customHeight="1">
      <c r="B28" s="253"/>
      <c r="C28" s="261"/>
      <c r="D28" s="747"/>
      <c r="E28" s="748"/>
      <c r="F28" s="747"/>
      <c r="G28" s="748"/>
      <c r="H28" s="783"/>
      <c r="I28" s="784"/>
      <c r="J28" s="783"/>
      <c r="K28" s="784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1"/>
      <c r="W28" s="589"/>
      <c r="X28" s="590"/>
      <c r="Y28" s="590"/>
      <c r="Z28" s="590"/>
      <c r="AA28" s="590"/>
      <c r="AB28" s="590"/>
      <c r="AC28" s="590"/>
      <c r="AD28" s="590"/>
      <c r="AE28" s="590"/>
      <c r="AF28" s="590"/>
      <c r="AG28" s="590"/>
      <c r="AH28" s="591"/>
      <c r="AI28" s="589"/>
      <c r="AJ28" s="590"/>
      <c r="AK28" s="590"/>
      <c r="AL28" s="590"/>
      <c r="AM28" s="590"/>
      <c r="AN28" s="590"/>
      <c r="AO28" s="590"/>
      <c r="AP28" s="590"/>
      <c r="AQ28" s="590"/>
      <c r="AR28" s="591"/>
      <c r="AS28" s="971"/>
      <c r="AT28" s="971"/>
      <c r="AU28" s="971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577"/>
      <c r="BM28" s="578"/>
      <c r="BN28" s="578"/>
      <c r="BO28" s="579"/>
      <c r="BP28" s="741"/>
      <c r="BQ28" s="742"/>
      <c r="BR28" s="742"/>
      <c r="BS28" s="743"/>
      <c r="BT28" s="974"/>
      <c r="BU28" s="975"/>
      <c r="BV28" s="976"/>
      <c r="BW28" s="255"/>
      <c r="BX28" s="252"/>
    </row>
    <row r="29" spans="2:76" s="234" customFormat="1" ht="12.25" customHeight="1">
      <c r="B29" s="253"/>
      <c r="C29" s="259"/>
      <c r="D29" s="747"/>
      <c r="E29" s="748"/>
      <c r="F29" s="747"/>
      <c r="G29" s="748"/>
      <c r="H29" s="783"/>
      <c r="I29" s="784"/>
      <c r="J29" s="783"/>
      <c r="K29" s="784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1"/>
      <c r="W29" s="589"/>
      <c r="X29" s="590"/>
      <c r="Y29" s="590"/>
      <c r="Z29" s="590"/>
      <c r="AA29" s="590"/>
      <c r="AB29" s="590"/>
      <c r="AC29" s="590"/>
      <c r="AD29" s="590"/>
      <c r="AE29" s="590"/>
      <c r="AF29" s="590"/>
      <c r="AG29" s="590"/>
      <c r="AH29" s="591"/>
      <c r="AI29" s="589"/>
      <c r="AJ29" s="590"/>
      <c r="AK29" s="590"/>
      <c r="AL29" s="590"/>
      <c r="AM29" s="590"/>
      <c r="AN29" s="590"/>
      <c r="AO29" s="590"/>
      <c r="AP29" s="590"/>
      <c r="AQ29" s="590"/>
      <c r="AR29" s="591"/>
      <c r="AS29" s="971"/>
      <c r="AT29" s="971"/>
      <c r="AU29" s="971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574"/>
      <c r="BM29" s="575"/>
      <c r="BN29" s="575"/>
      <c r="BO29" s="576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 ht="12.25" customHeight="1">
      <c r="B30" s="253"/>
      <c r="C30" s="261"/>
      <c r="D30" s="747"/>
      <c r="E30" s="748"/>
      <c r="F30" s="747"/>
      <c r="G30" s="748"/>
      <c r="H30" s="783"/>
      <c r="I30" s="784"/>
      <c r="J30" s="783"/>
      <c r="K30" s="784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1"/>
      <c r="W30" s="589"/>
      <c r="X30" s="590"/>
      <c r="Y30" s="590"/>
      <c r="Z30" s="590"/>
      <c r="AA30" s="590"/>
      <c r="AB30" s="590"/>
      <c r="AC30" s="590"/>
      <c r="AD30" s="590"/>
      <c r="AE30" s="590"/>
      <c r="AF30" s="590"/>
      <c r="AG30" s="590"/>
      <c r="AH30" s="591"/>
      <c r="AI30" s="589"/>
      <c r="AJ30" s="590"/>
      <c r="AK30" s="590"/>
      <c r="AL30" s="590"/>
      <c r="AM30" s="590"/>
      <c r="AN30" s="590"/>
      <c r="AO30" s="590"/>
      <c r="AP30" s="590"/>
      <c r="AQ30" s="590"/>
      <c r="AR30" s="591"/>
      <c r="AS30" s="971"/>
      <c r="AT30" s="971"/>
      <c r="AU30" s="971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574"/>
      <c r="BM30" s="575"/>
      <c r="BN30" s="575"/>
      <c r="BO30" s="576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 ht="12.25" customHeight="1">
      <c r="B31" s="253"/>
      <c r="C31" s="259"/>
      <c r="D31" s="747"/>
      <c r="E31" s="748"/>
      <c r="F31" s="747"/>
      <c r="G31" s="748"/>
      <c r="H31" s="783"/>
      <c r="I31" s="784"/>
      <c r="J31" s="783"/>
      <c r="K31" s="784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1"/>
      <c r="W31" s="590"/>
      <c r="X31" s="590"/>
      <c r="Y31" s="590"/>
      <c r="Z31" s="590"/>
      <c r="AA31" s="590"/>
      <c r="AB31" s="590"/>
      <c r="AC31" s="590"/>
      <c r="AD31" s="590"/>
      <c r="AE31" s="590"/>
      <c r="AF31" s="590"/>
      <c r="AG31" s="590"/>
      <c r="AH31" s="591"/>
      <c r="AI31" s="589"/>
      <c r="AJ31" s="590"/>
      <c r="AK31" s="590"/>
      <c r="AL31" s="590"/>
      <c r="AM31" s="590"/>
      <c r="AN31" s="590"/>
      <c r="AO31" s="590"/>
      <c r="AP31" s="590"/>
      <c r="AQ31" s="590"/>
      <c r="AR31" s="591"/>
      <c r="AS31" s="971"/>
      <c r="AT31" s="971"/>
      <c r="AU31" s="971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577"/>
      <c r="BM31" s="578"/>
      <c r="BN31" s="578"/>
      <c r="BO31" s="579"/>
      <c r="BP31" s="741"/>
      <c r="BQ31" s="742"/>
      <c r="BR31" s="742"/>
      <c r="BS31" s="743"/>
      <c r="BT31" s="974"/>
      <c r="BU31" s="975"/>
      <c r="BV31" s="976"/>
      <c r="BW31" s="255"/>
      <c r="BX31" s="252"/>
    </row>
    <row r="32" spans="2:76" s="234" customFormat="1">
      <c r="B32" s="253"/>
      <c r="C32" s="259"/>
      <c r="D32" s="747"/>
      <c r="E32" s="748"/>
      <c r="F32" s="747"/>
      <c r="G32" s="748"/>
      <c r="H32" s="783"/>
      <c r="I32" s="784"/>
      <c r="J32" s="783"/>
      <c r="K32" s="784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2"/>
      <c r="W32" s="570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2"/>
      <c r="AI32" s="957"/>
      <c r="AJ32" s="958"/>
      <c r="AK32" s="958"/>
      <c r="AL32" s="958"/>
      <c r="AM32" s="958"/>
      <c r="AN32" s="958"/>
      <c r="AO32" s="958"/>
      <c r="AP32" s="958"/>
      <c r="AQ32" s="958"/>
      <c r="AR32" s="959"/>
      <c r="AS32" s="1210"/>
      <c r="AT32" s="1210"/>
      <c r="AU32" s="1210"/>
      <c r="AV32" s="940"/>
      <c r="AW32" s="941"/>
      <c r="AX32" s="941"/>
      <c r="AY32" s="942"/>
      <c r="AZ32" s="943"/>
      <c r="BA32" s="944"/>
      <c r="BB32" s="944"/>
      <c r="BC32" s="945"/>
      <c r="BD32" s="940"/>
      <c r="BE32" s="941"/>
      <c r="BF32" s="941"/>
      <c r="BG32" s="942"/>
      <c r="BH32" s="943"/>
      <c r="BI32" s="944"/>
      <c r="BJ32" s="944"/>
      <c r="BK32" s="945"/>
      <c r="BL32" s="943"/>
      <c r="BM32" s="944"/>
      <c r="BN32" s="944"/>
      <c r="BO32" s="945"/>
      <c r="BP32" s="940"/>
      <c r="BQ32" s="941"/>
      <c r="BR32" s="941"/>
      <c r="BS32" s="942"/>
      <c r="BT32" s="1052"/>
      <c r="BU32" s="1053"/>
      <c r="BV32" s="1054"/>
      <c r="BW32" s="255"/>
      <c r="BX32" s="252"/>
    </row>
    <row r="33" spans="2:76" s="234" customFormat="1" ht="12.25" customHeight="1">
      <c r="B33" s="253"/>
      <c r="C33" s="259"/>
      <c r="D33" s="747"/>
      <c r="E33" s="748"/>
      <c r="F33" s="747"/>
      <c r="G33" s="748"/>
      <c r="H33" s="783"/>
      <c r="I33" s="784"/>
      <c r="J33" s="783"/>
      <c r="K33" s="784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2"/>
      <c r="W33" s="570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2"/>
      <c r="AI33" s="570"/>
      <c r="AJ33" s="571"/>
      <c r="AK33" s="571"/>
      <c r="AL33" s="571"/>
      <c r="AM33" s="571"/>
      <c r="AN33" s="571"/>
      <c r="AO33" s="571"/>
      <c r="AP33" s="571"/>
      <c r="AQ33" s="571"/>
      <c r="AR33" s="572"/>
      <c r="AS33" s="1210"/>
      <c r="AT33" s="1210"/>
      <c r="AU33" s="1210"/>
      <c r="AV33" s="940"/>
      <c r="AW33" s="941"/>
      <c r="AX33" s="941"/>
      <c r="AY33" s="942"/>
      <c r="AZ33" s="943"/>
      <c r="BA33" s="944"/>
      <c r="BB33" s="944"/>
      <c r="BC33" s="945"/>
      <c r="BD33" s="940"/>
      <c r="BE33" s="941"/>
      <c r="BF33" s="941"/>
      <c r="BG33" s="942"/>
      <c r="BH33" s="943"/>
      <c r="BI33" s="944"/>
      <c r="BJ33" s="944"/>
      <c r="BK33" s="945"/>
      <c r="BL33" s="943"/>
      <c r="BM33" s="944"/>
      <c r="BN33" s="944"/>
      <c r="BO33" s="945"/>
      <c r="BP33" s="940"/>
      <c r="BQ33" s="941"/>
      <c r="BR33" s="941"/>
      <c r="BS33" s="942"/>
      <c r="BT33" s="1052"/>
      <c r="BU33" s="1053"/>
      <c r="BV33" s="1054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783"/>
      <c r="I34" s="784"/>
      <c r="J34" s="783"/>
      <c r="K34" s="784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1"/>
      <c r="W34" s="589"/>
      <c r="X34" s="590"/>
      <c r="Y34" s="590"/>
      <c r="Z34" s="590"/>
      <c r="AA34" s="590"/>
      <c r="AB34" s="590"/>
      <c r="AC34" s="590"/>
      <c r="AD34" s="590"/>
      <c r="AE34" s="590"/>
      <c r="AF34" s="590"/>
      <c r="AG34" s="590"/>
      <c r="AH34" s="591"/>
      <c r="AI34" s="589"/>
      <c r="AJ34" s="590"/>
      <c r="AK34" s="590"/>
      <c r="AL34" s="590"/>
      <c r="AM34" s="590"/>
      <c r="AN34" s="590"/>
      <c r="AO34" s="590"/>
      <c r="AP34" s="590"/>
      <c r="AQ34" s="590"/>
      <c r="AR34" s="591"/>
      <c r="AS34" s="973"/>
      <c r="AT34" s="973"/>
      <c r="AU34" s="973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577"/>
      <c r="BM34" s="578"/>
      <c r="BN34" s="578"/>
      <c r="BO34" s="579"/>
      <c r="BP34" s="741"/>
      <c r="BQ34" s="742"/>
      <c r="BR34" s="742"/>
      <c r="BS34" s="743"/>
      <c r="BT34" s="974"/>
      <c r="BU34" s="975"/>
      <c r="BV34" s="976"/>
      <c r="BW34" s="255"/>
      <c r="BX34" s="252"/>
    </row>
    <row r="35" spans="2:76" s="234" customFormat="1" ht="12.25" customHeight="1">
      <c r="B35" s="253"/>
      <c r="C35" s="259"/>
      <c r="D35" s="747"/>
      <c r="E35" s="748"/>
      <c r="F35" s="747"/>
      <c r="G35" s="748"/>
      <c r="H35" s="783"/>
      <c r="I35" s="784"/>
      <c r="J35" s="783"/>
      <c r="K35" s="784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1"/>
      <c r="W35" s="589"/>
      <c r="X35" s="590"/>
      <c r="Y35" s="590"/>
      <c r="Z35" s="590"/>
      <c r="AA35" s="590"/>
      <c r="AB35" s="590"/>
      <c r="AC35" s="590"/>
      <c r="AD35" s="590"/>
      <c r="AE35" s="590"/>
      <c r="AF35" s="590"/>
      <c r="AG35" s="590"/>
      <c r="AH35" s="591"/>
      <c r="AI35" s="589"/>
      <c r="AJ35" s="590"/>
      <c r="AK35" s="590"/>
      <c r="AL35" s="590"/>
      <c r="AM35" s="590"/>
      <c r="AN35" s="590"/>
      <c r="AO35" s="590"/>
      <c r="AP35" s="590"/>
      <c r="AQ35" s="590"/>
      <c r="AR35" s="591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577"/>
      <c r="BM35" s="578"/>
      <c r="BN35" s="578"/>
      <c r="BO35" s="579"/>
      <c r="BP35" s="741"/>
      <c r="BQ35" s="742"/>
      <c r="BR35" s="742"/>
      <c r="BS35" s="743"/>
      <c r="BT35" s="974"/>
      <c r="BU35" s="975"/>
      <c r="BV35" s="976"/>
      <c r="BW35" s="255"/>
      <c r="BX35" s="252"/>
    </row>
    <row r="36" spans="2:76" s="234" customFormat="1" ht="12.25" customHeight="1">
      <c r="B36" s="244"/>
      <c r="C36" s="261"/>
      <c r="D36" s="747"/>
      <c r="E36" s="748"/>
      <c r="F36" s="747"/>
      <c r="G36" s="748"/>
      <c r="H36" s="783"/>
      <c r="I36" s="784"/>
      <c r="J36" s="783"/>
      <c r="K36" s="784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1"/>
      <c r="W36" s="589"/>
      <c r="X36" s="590"/>
      <c r="Y36" s="590"/>
      <c r="Z36" s="590"/>
      <c r="AA36" s="590"/>
      <c r="AB36" s="590"/>
      <c r="AC36" s="590"/>
      <c r="AD36" s="590"/>
      <c r="AE36" s="590"/>
      <c r="AF36" s="590"/>
      <c r="AG36" s="590"/>
      <c r="AH36" s="591"/>
      <c r="AI36" s="589"/>
      <c r="AJ36" s="590"/>
      <c r="AK36" s="590"/>
      <c r="AL36" s="590"/>
      <c r="AM36" s="590"/>
      <c r="AN36" s="590"/>
      <c r="AO36" s="590"/>
      <c r="AP36" s="590"/>
      <c r="AQ36" s="590"/>
      <c r="AR36" s="591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577"/>
      <c r="BM36" s="578"/>
      <c r="BN36" s="578"/>
      <c r="BO36" s="579"/>
      <c r="BP36" s="741"/>
      <c r="BQ36" s="742"/>
      <c r="BR36" s="742"/>
      <c r="BS36" s="743"/>
      <c r="BT36" s="974"/>
      <c r="BU36" s="975"/>
      <c r="BV36" s="976"/>
      <c r="BW36" s="255"/>
      <c r="BX36" s="252"/>
    </row>
    <row r="37" spans="2:76" s="234" customFormat="1" ht="12.25" customHeight="1">
      <c r="B37" s="244"/>
      <c r="C37" s="259"/>
      <c r="D37" s="747"/>
      <c r="E37" s="748"/>
      <c r="F37" s="747"/>
      <c r="G37" s="748"/>
      <c r="H37" s="783"/>
      <c r="I37" s="784"/>
      <c r="J37" s="783"/>
      <c r="K37" s="784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1"/>
      <c r="W37" s="589"/>
      <c r="X37" s="590"/>
      <c r="Y37" s="590"/>
      <c r="Z37" s="590"/>
      <c r="AA37" s="590"/>
      <c r="AB37" s="590"/>
      <c r="AC37" s="590"/>
      <c r="AD37" s="590"/>
      <c r="AE37" s="590"/>
      <c r="AF37" s="590"/>
      <c r="AG37" s="590"/>
      <c r="AH37" s="591"/>
      <c r="AI37" s="589"/>
      <c r="AJ37" s="590"/>
      <c r="AK37" s="590"/>
      <c r="AL37" s="590"/>
      <c r="AM37" s="590"/>
      <c r="AN37" s="590"/>
      <c r="AO37" s="590"/>
      <c r="AP37" s="590"/>
      <c r="AQ37" s="590"/>
      <c r="AR37" s="591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577"/>
      <c r="BM37" s="578"/>
      <c r="BN37" s="578"/>
      <c r="BO37" s="579"/>
      <c r="BP37" s="741"/>
      <c r="BQ37" s="742"/>
      <c r="BR37" s="742"/>
      <c r="BS37" s="743"/>
      <c r="BT37" s="974"/>
      <c r="BU37" s="975"/>
      <c r="BV37" s="976"/>
      <c r="BW37" s="255"/>
      <c r="BX37" s="252"/>
    </row>
    <row r="38" spans="2:76" s="234" customFormat="1" ht="12.25" customHeight="1">
      <c r="B38" s="244"/>
      <c r="C38" s="261"/>
      <c r="D38" s="747"/>
      <c r="E38" s="748"/>
      <c r="F38" s="747"/>
      <c r="G38" s="748"/>
      <c r="H38" s="783"/>
      <c r="I38" s="784"/>
      <c r="J38" s="783"/>
      <c r="K38" s="784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1"/>
      <c r="W38" s="589"/>
      <c r="X38" s="590"/>
      <c r="Y38" s="590"/>
      <c r="Z38" s="590"/>
      <c r="AA38" s="590"/>
      <c r="AB38" s="590"/>
      <c r="AC38" s="590"/>
      <c r="AD38" s="590"/>
      <c r="AE38" s="590"/>
      <c r="AF38" s="590"/>
      <c r="AG38" s="590"/>
      <c r="AH38" s="591"/>
      <c r="AI38" s="589"/>
      <c r="AJ38" s="590"/>
      <c r="AK38" s="590"/>
      <c r="AL38" s="590"/>
      <c r="AM38" s="590"/>
      <c r="AN38" s="590"/>
      <c r="AO38" s="590"/>
      <c r="AP38" s="590"/>
      <c r="AQ38" s="590"/>
      <c r="AR38" s="591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577"/>
      <c r="BM38" s="578"/>
      <c r="BN38" s="578"/>
      <c r="BO38" s="579"/>
      <c r="BP38" s="741"/>
      <c r="BQ38" s="742"/>
      <c r="BR38" s="742"/>
      <c r="BS38" s="743"/>
      <c r="BT38" s="974"/>
      <c r="BU38" s="975"/>
      <c r="BV38" s="976"/>
      <c r="BW38" s="255"/>
      <c r="BX38" s="252"/>
    </row>
    <row r="39" spans="2:76" s="234" customFormat="1" ht="12.25" customHeight="1">
      <c r="B39" s="253"/>
      <c r="C39" s="259"/>
      <c r="D39" s="747"/>
      <c r="E39" s="748"/>
      <c r="F39" s="747"/>
      <c r="G39" s="748"/>
      <c r="H39" s="783"/>
      <c r="I39" s="784"/>
      <c r="J39" s="783"/>
      <c r="K39" s="784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1"/>
      <c r="W39" s="589"/>
      <c r="X39" s="590"/>
      <c r="Y39" s="590"/>
      <c r="Z39" s="590"/>
      <c r="AA39" s="590"/>
      <c r="AB39" s="590"/>
      <c r="AC39" s="590"/>
      <c r="AD39" s="590"/>
      <c r="AE39" s="590"/>
      <c r="AF39" s="590"/>
      <c r="AG39" s="590"/>
      <c r="AH39" s="591"/>
      <c r="AI39" s="589"/>
      <c r="AJ39" s="590"/>
      <c r="AK39" s="590"/>
      <c r="AL39" s="590"/>
      <c r="AM39" s="590"/>
      <c r="AN39" s="590"/>
      <c r="AO39" s="590"/>
      <c r="AP39" s="590"/>
      <c r="AQ39" s="590"/>
      <c r="AR39" s="591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577"/>
      <c r="BM39" s="578"/>
      <c r="BN39" s="578"/>
      <c r="BO39" s="579"/>
      <c r="BP39" s="741"/>
      <c r="BQ39" s="742"/>
      <c r="BR39" s="742"/>
      <c r="BS39" s="743"/>
      <c r="BT39" s="974"/>
      <c r="BU39" s="975"/>
      <c r="BV39" s="976"/>
      <c r="BW39" s="255"/>
      <c r="BX39" s="252"/>
    </row>
    <row r="40" spans="2:76" s="234" customFormat="1" ht="12.25" customHeight="1">
      <c r="B40" s="253"/>
      <c r="C40" s="259"/>
      <c r="D40" s="747"/>
      <c r="E40" s="748"/>
      <c r="F40" s="747"/>
      <c r="G40" s="748"/>
      <c r="H40" s="783"/>
      <c r="I40" s="784"/>
      <c r="J40" s="783"/>
      <c r="K40" s="784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1"/>
      <c r="W40" s="589"/>
      <c r="X40" s="590"/>
      <c r="Y40" s="590"/>
      <c r="Z40" s="590"/>
      <c r="AA40" s="590"/>
      <c r="AB40" s="590"/>
      <c r="AC40" s="590"/>
      <c r="AD40" s="590"/>
      <c r="AE40" s="590"/>
      <c r="AF40" s="590"/>
      <c r="AG40" s="590"/>
      <c r="AH40" s="591"/>
      <c r="AI40" s="589"/>
      <c r="AJ40" s="590"/>
      <c r="AK40" s="590"/>
      <c r="AL40" s="590"/>
      <c r="AM40" s="590"/>
      <c r="AN40" s="590"/>
      <c r="AO40" s="590"/>
      <c r="AP40" s="590"/>
      <c r="AQ40" s="590"/>
      <c r="AR40" s="591"/>
      <c r="AS40" s="971"/>
      <c r="AT40" s="971"/>
      <c r="AU40" s="971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577"/>
      <c r="BM40" s="578"/>
      <c r="BN40" s="578"/>
      <c r="BO40" s="579"/>
      <c r="BP40" s="741"/>
      <c r="BQ40" s="742"/>
      <c r="BR40" s="742"/>
      <c r="BS40" s="743"/>
      <c r="BT40" s="974"/>
      <c r="BU40" s="975"/>
      <c r="BV40" s="976"/>
      <c r="BW40" s="255"/>
      <c r="BX40" s="252"/>
    </row>
    <row r="41" spans="2:76" s="234" customFormat="1" ht="12.25" customHeight="1">
      <c r="B41" s="253"/>
      <c r="C41" s="261"/>
      <c r="D41" s="747"/>
      <c r="E41" s="748"/>
      <c r="F41" s="747"/>
      <c r="G41" s="748"/>
      <c r="H41" s="783"/>
      <c r="I41" s="784"/>
      <c r="J41" s="783"/>
      <c r="K41" s="784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1"/>
      <c r="W41" s="589"/>
      <c r="X41" s="590"/>
      <c r="Y41" s="590"/>
      <c r="Z41" s="590"/>
      <c r="AA41" s="590"/>
      <c r="AB41" s="590"/>
      <c r="AC41" s="590"/>
      <c r="AD41" s="590"/>
      <c r="AE41" s="590"/>
      <c r="AF41" s="590"/>
      <c r="AG41" s="590"/>
      <c r="AH41" s="591"/>
      <c r="AI41" s="589"/>
      <c r="AJ41" s="590"/>
      <c r="AK41" s="590"/>
      <c r="AL41" s="590"/>
      <c r="AM41" s="590"/>
      <c r="AN41" s="590"/>
      <c r="AO41" s="590"/>
      <c r="AP41" s="590"/>
      <c r="AQ41" s="590"/>
      <c r="AR41" s="591"/>
      <c r="AS41" s="971"/>
      <c r="AT41" s="971"/>
      <c r="AU41" s="971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577"/>
      <c r="BM41" s="578"/>
      <c r="BN41" s="578"/>
      <c r="BO41" s="579"/>
      <c r="BP41" s="741"/>
      <c r="BQ41" s="742"/>
      <c r="BR41" s="742"/>
      <c r="BS41" s="743"/>
      <c r="BT41" s="974"/>
      <c r="BU41" s="975"/>
      <c r="BV41" s="976"/>
      <c r="BW41" s="255"/>
      <c r="BX41" s="252"/>
    </row>
    <row r="42" spans="2:76" s="234" customFormat="1" ht="12.25" customHeight="1">
      <c r="B42" s="253"/>
      <c r="C42" s="259"/>
      <c r="D42" s="747"/>
      <c r="E42" s="748"/>
      <c r="F42" s="747"/>
      <c r="G42" s="748"/>
      <c r="H42" s="783"/>
      <c r="I42" s="784"/>
      <c r="J42" s="783"/>
      <c r="K42" s="784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1"/>
      <c r="W42" s="589"/>
      <c r="X42" s="590"/>
      <c r="Y42" s="590"/>
      <c r="Z42" s="590"/>
      <c r="AA42" s="590"/>
      <c r="AB42" s="590"/>
      <c r="AC42" s="590"/>
      <c r="AD42" s="590"/>
      <c r="AE42" s="590"/>
      <c r="AF42" s="590"/>
      <c r="AG42" s="590"/>
      <c r="AH42" s="591"/>
      <c r="AI42" s="589"/>
      <c r="AJ42" s="590"/>
      <c r="AK42" s="590"/>
      <c r="AL42" s="590"/>
      <c r="AM42" s="590"/>
      <c r="AN42" s="590"/>
      <c r="AO42" s="590"/>
      <c r="AP42" s="590"/>
      <c r="AQ42" s="590"/>
      <c r="AR42" s="591"/>
      <c r="AS42" s="971"/>
      <c r="AT42" s="971"/>
      <c r="AU42" s="971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574"/>
      <c r="BM42" s="575"/>
      <c r="BN42" s="575"/>
      <c r="BO42" s="576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 ht="12.25" customHeight="1">
      <c r="B43" s="253"/>
      <c r="C43" s="261"/>
      <c r="D43" s="747"/>
      <c r="E43" s="748"/>
      <c r="F43" s="747"/>
      <c r="G43" s="748"/>
      <c r="H43" s="783"/>
      <c r="I43" s="784"/>
      <c r="J43" s="783"/>
      <c r="K43" s="784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1"/>
      <c r="W43" s="589"/>
      <c r="X43" s="590"/>
      <c r="Y43" s="590"/>
      <c r="Z43" s="590"/>
      <c r="AA43" s="590"/>
      <c r="AB43" s="590"/>
      <c r="AC43" s="590"/>
      <c r="AD43" s="590"/>
      <c r="AE43" s="590"/>
      <c r="AF43" s="590"/>
      <c r="AG43" s="590"/>
      <c r="AH43" s="591"/>
      <c r="AI43" s="589"/>
      <c r="AJ43" s="590"/>
      <c r="AK43" s="590"/>
      <c r="AL43" s="590"/>
      <c r="AM43" s="590"/>
      <c r="AN43" s="590"/>
      <c r="AO43" s="590"/>
      <c r="AP43" s="590"/>
      <c r="AQ43" s="590"/>
      <c r="AR43" s="591"/>
      <c r="AS43" s="971"/>
      <c r="AT43" s="971"/>
      <c r="AU43" s="971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574"/>
      <c r="BM43" s="575"/>
      <c r="BN43" s="575"/>
      <c r="BO43" s="576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783"/>
      <c r="I44" s="784"/>
      <c r="J44" s="783"/>
      <c r="K44" s="784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1"/>
      <c r="W44" s="589"/>
      <c r="X44" s="590"/>
      <c r="Y44" s="590"/>
      <c r="Z44" s="590"/>
      <c r="AA44" s="590"/>
      <c r="AB44" s="590"/>
      <c r="AC44" s="590"/>
      <c r="AD44" s="590"/>
      <c r="AE44" s="590"/>
      <c r="AF44" s="590"/>
      <c r="AG44" s="590"/>
      <c r="AH44" s="591"/>
      <c r="AI44" s="589"/>
      <c r="AJ44" s="590"/>
      <c r="AK44" s="590"/>
      <c r="AL44" s="590"/>
      <c r="AM44" s="590"/>
      <c r="AN44" s="590"/>
      <c r="AO44" s="590"/>
      <c r="AP44" s="590"/>
      <c r="AQ44" s="590"/>
      <c r="AR44" s="591"/>
      <c r="AS44" s="971"/>
      <c r="AT44" s="971"/>
      <c r="AU44" s="971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577"/>
      <c r="BM44" s="578"/>
      <c r="BN44" s="578"/>
      <c r="BO44" s="579"/>
      <c r="BP44" s="741"/>
      <c r="BQ44" s="742"/>
      <c r="BR44" s="742"/>
      <c r="BS44" s="743"/>
      <c r="BT44" s="974"/>
      <c r="BU44" s="975"/>
      <c r="BV44" s="976"/>
      <c r="BW44" s="255"/>
      <c r="BX44" s="252"/>
    </row>
    <row r="45" spans="2:76" s="234" customFormat="1" ht="12.25" customHeight="1">
      <c r="B45" s="253"/>
      <c r="C45" s="261"/>
      <c r="D45" s="747"/>
      <c r="E45" s="748"/>
      <c r="F45" s="747"/>
      <c r="G45" s="748"/>
      <c r="H45" s="783"/>
      <c r="I45" s="784"/>
      <c r="J45" s="783"/>
      <c r="K45" s="784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1"/>
      <c r="W45" s="589"/>
      <c r="X45" s="590"/>
      <c r="Y45" s="590"/>
      <c r="Z45" s="590"/>
      <c r="AA45" s="590"/>
      <c r="AB45" s="590"/>
      <c r="AC45" s="590"/>
      <c r="AD45" s="590"/>
      <c r="AE45" s="590"/>
      <c r="AF45" s="590"/>
      <c r="AG45" s="590"/>
      <c r="AH45" s="591"/>
      <c r="AI45" s="589"/>
      <c r="AJ45" s="590"/>
      <c r="AK45" s="590"/>
      <c r="AL45" s="590"/>
      <c r="AM45" s="590"/>
      <c r="AN45" s="590"/>
      <c r="AO45" s="590"/>
      <c r="AP45" s="590"/>
      <c r="AQ45" s="590"/>
      <c r="AR45" s="591"/>
      <c r="AS45" s="971"/>
      <c r="AT45" s="971"/>
      <c r="AU45" s="971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574"/>
      <c r="BM45" s="575"/>
      <c r="BN45" s="575"/>
      <c r="BO45" s="576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 ht="12.25" customHeight="1">
      <c r="B46" s="253"/>
      <c r="C46" s="259"/>
      <c r="D46" s="747"/>
      <c r="E46" s="748"/>
      <c r="F46" s="747"/>
      <c r="G46" s="748"/>
      <c r="H46" s="783"/>
      <c r="I46" s="784"/>
      <c r="J46" s="783"/>
      <c r="K46" s="784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1"/>
      <c r="W46" s="589"/>
      <c r="X46" s="590"/>
      <c r="Y46" s="590"/>
      <c r="Z46" s="590"/>
      <c r="AA46" s="590"/>
      <c r="AB46" s="590"/>
      <c r="AC46" s="590"/>
      <c r="AD46" s="590"/>
      <c r="AE46" s="590"/>
      <c r="AF46" s="590"/>
      <c r="AG46" s="590"/>
      <c r="AH46" s="591"/>
      <c r="AI46" s="589"/>
      <c r="AJ46" s="590"/>
      <c r="AK46" s="590"/>
      <c r="AL46" s="590"/>
      <c r="AM46" s="590"/>
      <c r="AN46" s="590"/>
      <c r="AO46" s="590"/>
      <c r="AP46" s="590"/>
      <c r="AQ46" s="590"/>
      <c r="AR46" s="591"/>
      <c r="AS46" s="971"/>
      <c r="AT46" s="971"/>
      <c r="AU46" s="971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574"/>
      <c r="BM46" s="575"/>
      <c r="BN46" s="575"/>
      <c r="BO46" s="576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 ht="12.25" customHeight="1">
      <c r="B47" s="253"/>
      <c r="C47" s="261"/>
      <c r="D47" s="747"/>
      <c r="E47" s="748"/>
      <c r="F47" s="747"/>
      <c r="G47" s="748"/>
      <c r="H47" s="783"/>
      <c r="I47" s="784"/>
      <c r="J47" s="783"/>
      <c r="K47" s="784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1"/>
      <c r="W47" s="589"/>
      <c r="X47" s="590"/>
      <c r="Y47" s="590"/>
      <c r="Z47" s="590"/>
      <c r="AA47" s="590"/>
      <c r="AB47" s="590"/>
      <c r="AC47" s="590"/>
      <c r="AD47" s="590"/>
      <c r="AE47" s="590"/>
      <c r="AF47" s="590"/>
      <c r="AG47" s="590"/>
      <c r="AH47" s="591"/>
      <c r="AI47" s="589"/>
      <c r="AJ47" s="590"/>
      <c r="AK47" s="590"/>
      <c r="AL47" s="590"/>
      <c r="AM47" s="590"/>
      <c r="AN47" s="590"/>
      <c r="AO47" s="590"/>
      <c r="AP47" s="590"/>
      <c r="AQ47" s="590"/>
      <c r="AR47" s="591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577"/>
      <c r="BM47" s="578"/>
      <c r="BN47" s="578"/>
      <c r="BO47" s="579"/>
      <c r="BP47" s="741"/>
      <c r="BQ47" s="742"/>
      <c r="BR47" s="742"/>
      <c r="BS47" s="743"/>
      <c r="BT47" s="974"/>
      <c r="BU47" s="975"/>
      <c r="BV47" s="976"/>
      <c r="BW47" s="255"/>
      <c r="BX47" s="252"/>
    </row>
    <row r="48" spans="2:76" s="234" customFormat="1" ht="12.25" customHeight="1">
      <c r="B48" s="253"/>
      <c r="C48" s="259"/>
      <c r="D48" s="747"/>
      <c r="E48" s="748"/>
      <c r="F48" s="747"/>
      <c r="G48" s="748"/>
      <c r="H48" s="783"/>
      <c r="I48" s="784"/>
      <c r="J48" s="783"/>
      <c r="K48" s="784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1"/>
      <c r="W48" s="589"/>
      <c r="X48" s="590"/>
      <c r="Y48" s="590"/>
      <c r="Z48" s="590"/>
      <c r="AA48" s="590"/>
      <c r="AB48" s="590"/>
      <c r="AC48" s="590"/>
      <c r="AD48" s="590"/>
      <c r="AE48" s="590"/>
      <c r="AF48" s="590"/>
      <c r="AG48" s="590"/>
      <c r="AH48" s="591"/>
      <c r="AI48" s="589"/>
      <c r="AJ48" s="590"/>
      <c r="AK48" s="590"/>
      <c r="AL48" s="590"/>
      <c r="AM48" s="590"/>
      <c r="AN48" s="590"/>
      <c r="AO48" s="590"/>
      <c r="AP48" s="590"/>
      <c r="AQ48" s="590"/>
      <c r="AR48" s="591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577"/>
      <c r="BM48" s="578"/>
      <c r="BN48" s="578"/>
      <c r="BO48" s="579"/>
      <c r="BP48" s="741"/>
      <c r="BQ48" s="742"/>
      <c r="BR48" s="742"/>
      <c r="BS48" s="743"/>
      <c r="BT48" s="974"/>
      <c r="BU48" s="975"/>
      <c r="BV48" s="976"/>
      <c r="BW48" s="255"/>
      <c r="BX48" s="252"/>
    </row>
    <row r="49" spans="2:76" s="234" customFormat="1" ht="12.25" customHeight="1">
      <c r="B49" s="244"/>
      <c r="C49" s="261"/>
      <c r="D49" s="747"/>
      <c r="E49" s="748"/>
      <c r="F49" s="747"/>
      <c r="G49" s="748"/>
      <c r="H49" s="783"/>
      <c r="I49" s="784"/>
      <c r="J49" s="783"/>
      <c r="K49" s="784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1"/>
      <c r="W49" s="589"/>
      <c r="X49" s="590"/>
      <c r="Y49" s="590"/>
      <c r="Z49" s="590"/>
      <c r="AA49" s="590"/>
      <c r="AB49" s="590"/>
      <c r="AC49" s="590"/>
      <c r="AD49" s="590"/>
      <c r="AE49" s="590"/>
      <c r="AF49" s="590"/>
      <c r="AG49" s="590"/>
      <c r="AH49" s="591"/>
      <c r="AI49" s="589"/>
      <c r="AJ49" s="590"/>
      <c r="AK49" s="590"/>
      <c r="AL49" s="590"/>
      <c r="AM49" s="590"/>
      <c r="AN49" s="590"/>
      <c r="AO49" s="590"/>
      <c r="AP49" s="590"/>
      <c r="AQ49" s="590"/>
      <c r="AR49" s="591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577"/>
      <c r="BM49" s="578"/>
      <c r="BN49" s="578"/>
      <c r="BO49" s="579"/>
      <c r="BP49" s="741"/>
      <c r="BQ49" s="742"/>
      <c r="BR49" s="742"/>
      <c r="BS49" s="743"/>
      <c r="BT49" s="974"/>
      <c r="BU49" s="975"/>
      <c r="BV49" s="976"/>
      <c r="BW49" s="255"/>
      <c r="BX49" s="252"/>
    </row>
    <row r="50" spans="2:76" s="234" customFormat="1" ht="12.25" customHeight="1">
      <c r="B50" s="244"/>
      <c r="C50" s="259"/>
      <c r="D50" s="747"/>
      <c r="E50" s="748"/>
      <c r="F50" s="747"/>
      <c r="G50" s="748"/>
      <c r="H50" s="783"/>
      <c r="I50" s="784"/>
      <c r="J50" s="783"/>
      <c r="K50" s="784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1"/>
      <c r="W50" s="589"/>
      <c r="X50" s="590"/>
      <c r="Y50" s="590"/>
      <c r="Z50" s="590"/>
      <c r="AA50" s="590"/>
      <c r="AB50" s="590"/>
      <c r="AC50" s="590"/>
      <c r="AD50" s="590"/>
      <c r="AE50" s="590"/>
      <c r="AF50" s="590"/>
      <c r="AG50" s="590"/>
      <c r="AH50" s="591"/>
      <c r="AI50" s="589"/>
      <c r="AJ50" s="590"/>
      <c r="AK50" s="590"/>
      <c r="AL50" s="590"/>
      <c r="AM50" s="590"/>
      <c r="AN50" s="590"/>
      <c r="AO50" s="590"/>
      <c r="AP50" s="590"/>
      <c r="AQ50" s="590"/>
      <c r="AR50" s="591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577"/>
      <c r="BM50" s="578"/>
      <c r="BN50" s="578"/>
      <c r="BO50" s="579"/>
      <c r="BP50" s="741"/>
      <c r="BQ50" s="742"/>
      <c r="BR50" s="742"/>
      <c r="BS50" s="743"/>
      <c r="BT50" s="974"/>
      <c r="BU50" s="975"/>
      <c r="BV50" s="976"/>
      <c r="BW50" s="255"/>
      <c r="BX50" s="252"/>
    </row>
    <row r="51" spans="2:76" s="234" customFormat="1" ht="12.25" customHeight="1">
      <c r="B51" s="244"/>
      <c r="C51" s="261"/>
      <c r="D51" s="747"/>
      <c r="E51" s="748"/>
      <c r="F51" s="747"/>
      <c r="G51" s="748"/>
      <c r="H51" s="783"/>
      <c r="I51" s="784"/>
      <c r="J51" s="783"/>
      <c r="K51" s="784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1"/>
      <c r="W51" s="589"/>
      <c r="X51" s="590"/>
      <c r="Y51" s="590"/>
      <c r="Z51" s="590"/>
      <c r="AA51" s="590"/>
      <c r="AB51" s="590"/>
      <c r="AC51" s="590"/>
      <c r="AD51" s="590"/>
      <c r="AE51" s="590"/>
      <c r="AF51" s="590"/>
      <c r="AG51" s="590"/>
      <c r="AH51" s="591"/>
      <c r="AI51" s="589"/>
      <c r="AJ51" s="590"/>
      <c r="AK51" s="590"/>
      <c r="AL51" s="590"/>
      <c r="AM51" s="590"/>
      <c r="AN51" s="590"/>
      <c r="AO51" s="590"/>
      <c r="AP51" s="590"/>
      <c r="AQ51" s="590"/>
      <c r="AR51" s="591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577"/>
      <c r="BM51" s="578"/>
      <c r="BN51" s="578"/>
      <c r="BO51" s="579"/>
      <c r="BP51" s="741"/>
      <c r="BQ51" s="742"/>
      <c r="BR51" s="742"/>
      <c r="BS51" s="743"/>
      <c r="BT51" s="974"/>
      <c r="BU51" s="975"/>
      <c r="BV51" s="976"/>
      <c r="BW51" s="255"/>
      <c r="BX51" s="252"/>
    </row>
    <row r="52" spans="2:76" s="234" customFormat="1" ht="12.25" customHeight="1">
      <c r="B52" s="253"/>
      <c r="C52" s="259"/>
      <c r="D52" s="747"/>
      <c r="E52" s="748"/>
      <c r="F52" s="747"/>
      <c r="G52" s="748"/>
      <c r="H52" s="783"/>
      <c r="I52" s="784"/>
      <c r="J52" s="783"/>
      <c r="K52" s="784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1"/>
      <c r="W52" s="589"/>
      <c r="X52" s="590"/>
      <c r="Y52" s="590"/>
      <c r="Z52" s="590"/>
      <c r="AA52" s="590"/>
      <c r="AB52" s="590"/>
      <c r="AC52" s="590"/>
      <c r="AD52" s="590"/>
      <c r="AE52" s="590"/>
      <c r="AF52" s="590"/>
      <c r="AG52" s="590"/>
      <c r="AH52" s="591"/>
      <c r="AI52" s="589"/>
      <c r="AJ52" s="590"/>
      <c r="AK52" s="590"/>
      <c r="AL52" s="590"/>
      <c r="AM52" s="590"/>
      <c r="AN52" s="590"/>
      <c r="AO52" s="590"/>
      <c r="AP52" s="590"/>
      <c r="AQ52" s="590"/>
      <c r="AR52" s="591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577"/>
      <c r="BM52" s="578"/>
      <c r="BN52" s="578"/>
      <c r="BO52" s="579"/>
      <c r="BP52" s="741"/>
      <c r="BQ52" s="742"/>
      <c r="BR52" s="742"/>
      <c r="BS52" s="743"/>
      <c r="BT52" s="974"/>
      <c r="BU52" s="975"/>
      <c r="BV52" s="976"/>
      <c r="BW52" s="255"/>
      <c r="BX52" s="252"/>
    </row>
    <row r="53" spans="2:76" s="234" customFormat="1" ht="12.25" customHeight="1">
      <c r="B53" s="253"/>
      <c r="C53" s="259"/>
      <c r="D53" s="747"/>
      <c r="E53" s="748"/>
      <c r="F53" s="747"/>
      <c r="G53" s="748"/>
      <c r="H53" s="783"/>
      <c r="I53" s="784"/>
      <c r="J53" s="783"/>
      <c r="K53" s="784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1"/>
      <c r="W53" s="589"/>
      <c r="X53" s="590"/>
      <c r="Y53" s="590"/>
      <c r="Z53" s="590"/>
      <c r="AA53" s="590"/>
      <c r="AB53" s="590"/>
      <c r="AC53" s="590"/>
      <c r="AD53" s="590"/>
      <c r="AE53" s="590"/>
      <c r="AF53" s="590"/>
      <c r="AG53" s="590"/>
      <c r="AH53" s="591"/>
      <c r="AI53" s="589"/>
      <c r="AJ53" s="590"/>
      <c r="AK53" s="590"/>
      <c r="AL53" s="590"/>
      <c r="AM53" s="590"/>
      <c r="AN53" s="590"/>
      <c r="AO53" s="590"/>
      <c r="AP53" s="590"/>
      <c r="AQ53" s="590"/>
      <c r="AR53" s="591"/>
      <c r="AS53" s="971"/>
      <c r="AT53" s="971"/>
      <c r="AU53" s="971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577"/>
      <c r="BM53" s="578"/>
      <c r="BN53" s="578"/>
      <c r="BO53" s="579"/>
      <c r="BP53" s="741"/>
      <c r="BQ53" s="742"/>
      <c r="BR53" s="742"/>
      <c r="BS53" s="743"/>
      <c r="BT53" s="974"/>
      <c r="BU53" s="975"/>
      <c r="BV53" s="976"/>
      <c r="BW53" s="255"/>
      <c r="BX53" s="252"/>
    </row>
    <row r="54" spans="2:76" s="234" customFormat="1" ht="12.25" customHeight="1">
      <c r="B54" s="253"/>
      <c r="C54" s="261"/>
      <c r="D54" s="747"/>
      <c r="E54" s="748"/>
      <c r="F54" s="747"/>
      <c r="G54" s="748"/>
      <c r="H54" s="783"/>
      <c r="I54" s="784"/>
      <c r="J54" s="783"/>
      <c r="K54" s="784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1"/>
      <c r="W54" s="589"/>
      <c r="X54" s="590"/>
      <c r="Y54" s="590"/>
      <c r="Z54" s="590"/>
      <c r="AA54" s="590"/>
      <c r="AB54" s="590"/>
      <c r="AC54" s="590"/>
      <c r="AD54" s="590"/>
      <c r="AE54" s="590"/>
      <c r="AF54" s="590"/>
      <c r="AG54" s="590"/>
      <c r="AH54" s="591"/>
      <c r="AI54" s="589"/>
      <c r="AJ54" s="590"/>
      <c r="AK54" s="590"/>
      <c r="AL54" s="590"/>
      <c r="AM54" s="590"/>
      <c r="AN54" s="590"/>
      <c r="AO54" s="590"/>
      <c r="AP54" s="590"/>
      <c r="AQ54" s="590"/>
      <c r="AR54" s="591"/>
      <c r="AS54" s="971"/>
      <c r="AT54" s="971"/>
      <c r="AU54" s="971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577"/>
      <c r="BM54" s="578"/>
      <c r="BN54" s="578"/>
      <c r="BO54" s="579"/>
      <c r="BP54" s="741"/>
      <c r="BQ54" s="742"/>
      <c r="BR54" s="742"/>
      <c r="BS54" s="743"/>
      <c r="BT54" s="974"/>
      <c r="BU54" s="975"/>
      <c r="BV54" s="976"/>
      <c r="BW54" s="255"/>
      <c r="BX54" s="252"/>
    </row>
    <row r="55" spans="2:76" s="234" customFormat="1" ht="12.25" customHeight="1">
      <c r="B55" s="253"/>
      <c r="C55" s="259"/>
      <c r="D55" s="747"/>
      <c r="E55" s="748"/>
      <c r="F55" s="747"/>
      <c r="G55" s="748"/>
      <c r="H55" s="783"/>
      <c r="I55" s="784"/>
      <c r="J55" s="783"/>
      <c r="K55" s="784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1"/>
      <c r="W55" s="589"/>
      <c r="X55" s="590"/>
      <c r="Y55" s="590"/>
      <c r="Z55" s="590"/>
      <c r="AA55" s="590"/>
      <c r="AB55" s="590"/>
      <c r="AC55" s="590"/>
      <c r="AD55" s="590"/>
      <c r="AE55" s="590"/>
      <c r="AF55" s="590"/>
      <c r="AG55" s="590"/>
      <c r="AH55" s="591"/>
      <c r="AI55" s="589"/>
      <c r="AJ55" s="590"/>
      <c r="AK55" s="590"/>
      <c r="AL55" s="590"/>
      <c r="AM55" s="590"/>
      <c r="AN55" s="590"/>
      <c r="AO55" s="590"/>
      <c r="AP55" s="590"/>
      <c r="AQ55" s="590"/>
      <c r="AR55" s="591"/>
      <c r="AS55" s="971"/>
      <c r="AT55" s="971"/>
      <c r="AU55" s="971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574"/>
      <c r="BM55" s="575"/>
      <c r="BN55" s="575"/>
      <c r="BO55" s="576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2:76" s="234" customFormat="1" ht="12.25" customHeight="1">
      <c r="B56" s="253"/>
      <c r="C56" s="261"/>
      <c r="D56" s="747"/>
      <c r="E56" s="748"/>
      <c r="F56" s="747"/>
      <c r="G56" s="748"/>
      <c r="H56" s="783"/>
      <c r="I56" s="784"/>
      <c r="J56" s="783"/>
      <c r="K56" s="784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1"/>
      <c r="W56" s="589"/>
      <c r="X56" s="590"/>
      <c r="Y56" s="590"/>
      <c r="Z56" s="590"/>
      <c r="AA56" s="590"/>
      <c r="AB56" s="590"/>
      <c r="AC56" s="590"/>
      <c r="AD56" s="590"/>
      <c r="AE56" s="590"/>
      <c r="AF56" s="590"/>
      <c r="AG56" s="590"/>
      <c r="AH56" s="591"/>
      <c r="AI56" s="589"/>
      <c r="AJ56" s="590"/>
      <c r="AK56" s="590"/>
      <c r="AL56" s="590"/>
      <c r="AM56" s="590"/>
      <c r="AN56" s="590"/>
      <c r="AO56" s="590"/>
      <c r="AP56" s="590"/>
      <c r="AQ56" s="590"/>
      <c r="AR56" s="591"/>
      <c r="AS56" s="971"/>
      <c r="AT56" s="971"/>
      <c r="AU56" s="971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574"/>
      <c r="BM56" s="575"/>
      <c r="BN56" s="575"/>
      <c r="BO56" s="576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2:76" s="234" customFormat="1" ht="12.25" customHeight="1">
      <c r="B57" s="253"/>
      <c r="C57" s="259"/>
      <c r="D57" s="747"/>
      <c r="E57" s="748"/>
      <c r="F57" s="747"/>
      <c r="G57" s="748"/>
      <c r="H57" s="783"/>
      <c r="I57" s="784"/>
      <c r="J57" s="783"/>
      <c r="K57" s="784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1"/>
      <c r="W57" s="589"/>
      <c r="X57" s="590"/>
      <c r="Y57" s="590"/>
      <c r="Z57" s="590"/>
      <c r="AA57" s="590"/>
      <c r="AB57" s="590"/>
      <c r="AC57" s="590"/>
      <c r="AD57" s="590"/>
      <c r="AE57" s="590"/>
      <c r="AF57" s="590"/>
      <c r="AG57" s="590"/>
      <c r="AH57" s="591"/>
      <c r="AI57" s="589"/>
      <c r="AJ57" s="590"/>
      <c r="AK57" s="590"/>
      <c r="AL57" s="590"/>
      <c r="AM57" s="590"/>
      <c r="AN57" s="590"/>
      <c r="AO57" s="590"/>
      <c r="AP57" s="590"/>
      <c r="AQ57" s="590"/>
      <c r="AR57" s="591"/>
      <c r="AS57" s="971"/>
      <c r="AT57" s="971"/>
      <c r="AU57" s="971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577"/>
      <c r="BM57" s="578"/>
      <c r="BN57" s="578"/>
      <c r="BO57" s="579"/>
      <c r="BP57" s="741"/>
      <c r="BQ57" s="742"/>
      <c r="BR57" s="742"/>
      <c r="BS57" s="743"/>
      <c r="BT57" s="974"/>
      <c r="BU57" s="975"/>
      <c r="BV57" s="976"/>
      <c r="BW57" s="255"/>
      <c r="BX57" s="252"/>
    </row>
    <row r="58" spans="2:76" s="234" customFormat="1" ht="12.25" customHeight="1">
      <c r="B58" s="253"/>
      <c r="C58" s="261"/>
      <c r="D58" s="747"/>
      <c r="E58" s="748"/>
      <c r="F58" s="747"/>
      <c r="G58" s="748"/>
      <c r="H58" s="783"/>
      <c r="I58" s="784"/>
      <c r="J58" s="783"/>
      <c r="K58" s="784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1"/>
      <c r="W58" s="589"/>
      <c r="X58" s="590"/>
      <c r="Y58" s="590"/>
      <c r="Z58" s="590"/>
      <c r="AA58" s="590"/>
      <c r="AB58" s="590"/>
      <c r="AC58" s="590"/>
      <c r="AD58" s="590"/>
      <c r="AE58" s="590"/>
      <c r="AF58" s="590"/>
      <c r="AG58" s="590"/>
      <c r="AH58" s="591"/>
      <c r="AI58" s="589"/>
      <c r="AJ58" s="590"/>
      <c r="AK58" s="590"/>
      <c r="AL58" s="590"/>
      <c r="AM58" s="590"/>
      <c r="AN58" s="590"/>
      <c r="AO58" s="590"/>
      <c r="AP58" s="590"/>
      <c r="AQ58" s="590"/>
      <c r="AR58" s="591"/>
      <c r="AS58" s="971"/>
      <c r="AT58" s="971"/>
      <c r="AU58" s="971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574"/>
      <c r="BM58" s="575"/>
      <c r="BN58" s="575"/>
      <c r="BO58" s="576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2:76" s="234" customFormat="1" ht="12.25" customHeight="1">
      <c r="B59" s="253"/>
      <c r="C59" s="259"/>
      <c r="D59" s="747"/>
      <c r="E59" s="748"/>
      <c r="F59" s="747"/>
      <c r="G59" s="748"/>
      <c r="H59" s="783"/>
      <c r="I59" s="784"/>
      <c r="J59" s="783"/>
      <c r="K59" s="784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1"/>
      <c r="W59" s="589"/>
      <c r="X59" s="590"/>
      <c r="Y59" s="590"/>
      <c r="Z59" s="590"/>
      <c r="AA59" s="590"/>
      <c r="AB59" s="590"/>
      <c r="AC59" s="590"/>
      <c r="AD59" s="590"/>
      <c r="AE59" s="590"/>
      <c r="AF59" s="590"/>
      <c r="AG59" s="590"/>
      <c r="AH59" s="591"/>
      <c r="AI59" s="589"/>
      <c r="AJ59" s="590"/>
      <c r="AK59" s="590"/>
      <c r="AL59" s="590"/>
      <c r="AM59" s="590"/>
      <c r="AN59" s="590"/>
      <c r="AO59" s="590"/>
      <c r="AP59" s="590"/>
      <c r="AQ59" s="590"/>
      <c r="AR59" s="591"/>
      <c r="AS59" s="971"/>
      <c r="AT59" s="971"/>
      <c r="AU59" s="971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574"/>
      <c r="BM59" s="575"/>
      <c r="BN59" s="575"/>
      <c r="BO59" s="576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2:76" s="234" customFormat="1" ht="12.25" customHeight="1">
      <c r="B60" s="253"/>
      <c r="C60" s="261"/>
      <c r="D60" s="747"/>
      <c r="E60" s="748"/>
      <c r="F60" s="747"/>
      <c r="G60" s="748"/>
      <c r="H60" s="783"/>
      <c r="I60" s="784"/>
      <c r="J60" s="783"/>
      <c r="K60" s="784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1"/>
      <c r="W60" s="589"/>
      <c r="X60" s="590"/>
      <c r="Y60" s="590"/>
      <c r="Z60" s="590"/>
      <c r="AA60" s="590"/>
      <c r="AB60" s="590"/>
      <c r="AC60" s="590"/>
      <c r="AD60" s="590"/>
      <c r="AE60" s="590"/>
      <c r="AF60" s="590"/>
      <c r="AG60" s="590"/>
      <c r="AH60" s="591"/>
      <c r="AI60" s="589"/>
      <c r="AJ60" s="590"/>
      <c r="AK60" s="590"/>
      <c r="AL60" s="590"/>
      <c r="AM60" s="590"/>
      <c r="AN60" s="590"/>
      <c r="AO60" s="590"/>
      <c r="AP60" s="590"/>
      <c r="AQ60" s="590"/>
      <c r="AR60" s="591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577"/>
      <c r="BM60" s="578"/>
      <c r="BN60" s="578"/>
      <c r="BO60" s="579"/>
      <c r="BP60" s="741"/>
      <c r="BQ60" s="742"/>
      <c r="BR60" s="742"/>
      <c r="BS60" s="743"/>
      <c r="BT60" s="974"/>
      <c r="BU60" s="975"/>
      <c r="BV60" s="976"/>
      <c r="BW60" s="255"/>
      <c r="BX60" s="252"/>
    </row>
    <row r="61" spans="2:76" s="234" customFormat="1" ht="12.25" customHeight="1">
      <c r="B61" s="253"/>
      <c r="C61" s="259"/>
      <c r="D61" s="747"/>
      <c r="E61" s="748"/>
      <c r="F61" s="747"/>
      <c r="G61" s="748"/>
      <c r="H61" s="783"/>
      <c r="I61" s="784"/>
      <c r="J61" s="783"/>
      <c r="K61" s="784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1"/>
      <c r="W61" s="589"/>
      <c r="X61" s="590"/>
      <c r="Y61" s="590"/>
      <c r="Z61" s="590"/>
      <c r="AA61" s="590"/>
      <c r="AB61" s="590"/>
      <c r="AC61" s="590"/>
      <c r="AD61" s="590"/>
      <c r="AE61" s="590"/>
      <c r="AF61" s="590"/>
      <c r="AG61" s="590"/>
      <c r="AH61" s="591"/>
      <c r="AI61" s="589"/>
      <c r="AJ61" s="590"/>
      <c r="AK61" s="590"/>
      <c r="AL61" s="590"/>
      <c r="AM61" s="590"/>
      <c r="AN61" s="590"/>
      <c r="AO61" s="590"/>
      <c r="AP61" s="590"/>
      <c r="AQ61" s="590"/>
      <c r="AR61" s="591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577"/>
      <c r="BM61" s="578"/>
      <c r="BN61" s="578"/>
      <c r="BO61" s="579"/>
      <c r="BP61" s="741"/>
      <c r="BQ61" s="742"/>
      <c r="BR61" s="742"/>
      <c r="BS61" s="743"/>
      <c r="BT61" s="974"/>
      <c r="BU61" s="975"/>
      <c r="BV61" s="976"/>
      <c r="BW61" s="255"/>
      <c r="BX61" s="252"/>
    </row>
    <row r="62" spans="2:76" s="234" customFormat="1" ht="12.25" customHeight="1">
      <c r="B62" s="244"/>
      <c r="C62" s="261"/>
      <c r="D62" s="747"/>
      <c r="E62" s="748"/>
      <c r="F62" s="747"/>
      <c r="G62" s="748"/>
      <c r="H62" s="783"/>
      <c r="I62" s="784"/>
      <c r="J62" s="783"/>
      <c r="K62" s="784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1"/>
      <c r="W62" s="589"/>
      <c r="X62" s="590"/>
      <c r="Y62" s="590"/>
      <c r="Z62" s="590"/>
      <c r="AA62" s="590"/>
      <c r="AB62" s="590"/>
      <c r="AC62" s="590"/>
      <c r="AD62" s="590"/>
      <c r="AE62" s="590"/>
      <c r="AF62" s="590"/>
      <c r="AG62" s="590"/>
      <c r="AH62" s="591"/>
      <c r="AI62" s="589"/>
      <c r="AJ62" s="590"/>
      <c r="AK62" s="590"/>
      <c r="AL62" s="590"/>
      <c r="AM62" s="590"/>
      <c r="AN62" s="590"/>
      <c r="AO62" s="590"/>
      <c r="AP62" s="590"/>
      <c r="AQ62" s="590"/>
      <c r="AR62" s="591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577"/>
      <c r="BM62" s="578"/>
      <c r="BN62" s="578"/>
      <c r="BO62" s="579"/>
      <c r="BP62" s="741"/>
      <c r="BQ62" s="742"/>
      <c r="BR62" s="742"/>
      <c r="BS62" s="743"/>
      <c r="BT62" s="974"/>
      <c r="BU62" s="975"/>
      <c r="BV62" s="976"/>
      <c r="BW62" s="255"/>
      <c r="BX62" s="252"/>
    </row>
    <row r="63" spans="2:76" s="234" customFormat="1" ht="12.25" customHeight="1">
      <c r="B63" s="244"/>
      <c r="C63" s="259"/>
      <c r="D63" s="747"/>
      <c r="E63" s="748"/>
      <c r="F63" s="747"/>
      <c r="G63" s="748"/>
      <c r="H63" s="783"/>
      <c r="I63" s="784"/>
      <c r="J63" s="783"/>
      <c r="K63" s="784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1"/>
      <c r="W63" s="589"/>
      <c r="X63" s="590"/>
      <c r="Y63" s="590"/>
      <c r="Z63" s="590"/>
      <c r="AA63" s="590"/>
      <c r="AB63" s="590"/>
      <c r="AC63" s="590"/>
      <c r="AD63" s="590"/>
      <c r="AE63" s="590"/>
      <c r="AF63" s="590"/>
      <c r="AG63" s="590"/>
      <c r="AH63" s="591"/>
      <c r="AI63" s="589"/>
      <c r="AJ63" s="590"/>
      <c r="AK63" s="590"/>
      <c r="AL63" s="590"/>
      <c r="AM63" s="590"/>
      <c r="AN63" s="590"/>
      <c r="AO63" s="590"/>
      <c r="AP63" s="590"/>
      <c r="AQ63" s="590"/>
      <c r="AR63" s="591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577"/>
      <c r="BM63" s="578"/>
      <c r="BN63" s="578"/>
      <c r="BO63" s="579"/>
      <c r="BP63" s="741"/>
      <c r="BQ63" s="742"/>
      <c r="BR63" s="742"/>
      <c r="BS63" s="743"/>
      <c r="BT63" s="974"/>
      <c r="BU63" s="975"/>
      <c r="BV63" s="976"/>
      <c r="BW63" s="255"/>
      <c r="BX63" s="252"/>
    </row>
    <row r="64" spans="2:76" s="234" customFormat="1" ht="12.25" customHeight="1">
      <c r="B64" s="244"/>
      <c r="C64" s="261"/>
      <c r="D64" s="747"/>
      <c r="E64" s="748"/>
      <c r="F64" s="747"/>
      <c r="G64" s="748"/>
      <c r="H64" s="783"/>
      <c r="I64" s="784"/>
      <c r="J64" s="783"/>
      <c r="K64" s="784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1"/>
      <c r="W64" s="589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1"/>
      <c r="AI64" s="589"/>
      <c r="AJ64" s="590"/>
      <c r="AK64" s="590"/>
      <c r="AL64" s="590"/>
      <c r="AM64" s="590"/>
      <c r="AN64" s="590"/>
      <c r="AO64" s="590"/>
      <c r="AP64" s="590"/>
      <c r="AQ64" s="590"/>
      <c r="AR64" s="591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577"/>
      <c r="BM64" s="578"/>
      <c r="BN64" s="578"/>
      <c r="BO64" s="579"/>
      <c r="BP64" s="741"/>
      <c r="BQ64" s="742"/>
      <c r="BR64" s="742"/>
      <c r="BS64" s="743"/>
      <c r="BT64" s="974"/>
      <c r="BU64" s="975"/>
      <c r="BV64" s="976"/>
      <c r="BW64" s="255"/>
      <c r="BX64" s="252"/>
    </row>
    <row r="65" spans="1:76" s="234" customFormat="1" ht="12.25" customHeight="1">
      <c r="B65" s="253"/>
      <c r="C65" s="259"/>
      <c r="D65" s="747"/>
      <c r="E65" s="748"/>
      <c r="F65" s="747"/>
      <c r="G65" s="748"/>
      <c r="H65" s="783"/>
      <c r="I65" s="784"/>
      <c r="J65" s="783"/>
      <c r="K65" s="784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1"/>
      <c r="W65" s="589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1"/>
      <c r="AI65" s="589"/>
      <c r="AJ65" s="590"/>
      <c r="AK65" s="590"/>
      <c r="AL65" s="590"/>
      <c r="AM65" s="590"/>
      <c r="AN65" s="590"/>
      <c r="AO65" s="590"/>
      <c r="AP65" s="590"/>
      <c r="AQ65" s="590"/>
      <c r="AR65" s="591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577"/>
      <c r="BM65" s="578"/>
      <c r="BN65" s="578"/>
      <c r="BO65" s="579"/>
      <c r="BP65" s="741"/>
      <c r="BQ65" s="742"/>
      <c r="BR65" s="742"/>
      <c r="BS65" s="743"/>
      <c r="BT65" s="974"/>
      <c r="BU65" s="975"/>
      <c r="BV65" s="976"/>
      <c r="BW65" s="255"/>
      <c r="BX65" s="252"/>
    </row>
    <row r="66" spans="1:76" s="234" customFormat="1" ht="12.25" customHeight="1">
      <c r="B66" s="253"/>
      <c r="C66" s="259"/>
      <c r="D66" s="747"/>
      <c r="E66" s="748"/>
      <c r="F66" s="747"/>
      <c r="G66" s="748"/>
      <c r="H66" s="783"/>
      <c r="I66" s="784"/>
      <c r="J66" s="783"/>
      <c r="K66" s="784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1"/>
      <c r="W66" s="589"/>
      <c r="X66" s="590"/>
      <c r="Y66" s="590"/>
      <c r="Z66" s="590"/>
      <c r="AA66" s="590"/>
      <c r="AB66" s="590"/>
      <c r="AC66" s="590"/>
      <c r="AD66" s="590"/>
      <c r="AE66" s="590"/>
      <c r="AF66" s="590"/>
      <c r="AG66" s="590"/>
      <c r="AH66" s="591"/>
      <c r="AI66" s="589"/>
      <c r="AJ66" s="590"/>
      <c r="AK66" s="590"/>
      <c r="AL66" s="590"/>
      <c r="AM66" s="590"/>
      <c r="AN66" s="590"/>
      <c r="AO66" s="590"/>
      <c r="AP66" s="590"/>
      <c r="AQ66" s="590"/>
      <c r="AR66" s="591"/>
      <c r="AS66" s="971"/>
      <c r="AT66" s="971"/>
      <c r="AU66" s="971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577"/>
      <c r="BM66" s="578"/>
      <c r="BN66" s="578"/>
      <c r="BO66" s="579"/>
      <c r="BP66" s="741"/>
      <c r="BQ66" s="742"/>
      <c r="BR66" s="742"/>
      <c r="BS66" s="743"/>
      <c r="BT66" s="974"/>
      <c r="BU66" s="975"/>
      <c r="BV66" s="976"/>
      <c r="BW66" s="255"/>
      <c r="BX66" s="252"/>
    </row>
    <row r="67" spans="1:76" s="234" customFormat="1" ht="12.25" customHeight="1">
      <c r="B67" s="253"/>
      <c r="C67" s="261"/>
      <c r="D67" s="747"/>
      <c r="E67" s="748"/>
      <c r="F67" s="747"/>
      <c r="G67" s="748"/>
      <c r="H67" s="783"/>
      <c r="I67" s="784"/>
      <c r="J67" s="783"/>
      <c r="K67" s="784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1"/>
      <c r="W67" s="589"/>
      <c r="X67" s="590"/>
      <c r="Y67" s="590"/>
      <c r="Z67" s="590"/>
      <c r="AA67" s="590"/>
      <c r="AB67" s="590"/>
      <c r="AC67" s="590"/>
      <c r="AD67" s="590"/>
      <c r="AE67" s="590"/>
      <c r="AF67" s="590"/>
      <c r="AG67" s="590"/>
      <c r="AH67" s="591"/>
      <c r="AI67" s="589"/>
      <c r="AJ67" s="590"/>
      <c r="AK67" s="590"/>
      <c r="AL67" s="590"/>
      <c r="AM67" s="590"/>
      <c r="AN67" s="590"/>
      <c r="AO67" s="590"/>
      <c r="AP67" s="590"/>
      <c r="AQ67" s="590"/>
      <c r="AR67" s="591"/>
      <c r="AS67" s="971"/>
      <c r="AT67" s="971"/>
      <c r="AU67" s="971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577"/>
      <c r="BM67" s="578"/>
      <c r="BN67" s="578"/>
      <c r="BO67" s="579"/>
      <c r="BP67" s="741"/>
      <c r="BQ67" s="742"/>
      <c r="BR67" s="742"/>
      <c r="BS67" s="743"/>
      <c r="BT67" s="974"/>
      <c r="BU67" s="975"/>
      <c r="BV67" s="976"/>
      <c r="BW67" s="255"/>
      <c r="BX67" s="252"/>
    </row>
    <row r="68" spans="1:76" s="234" customFormat="1" ht="12.25" customHeight="1">
      <c r="B68" s="253"/>
      <c r="C68" s="259"/>
      <c r="D68" s="747"/>
      <c r="E68" s="748"/>
      <c r="F68" s="747"/>
      <c r="G68" s="748"/>
      <c r="H68" s="783"/>
      <c r="I68" s="784"/>
      <c r="J68" s="783"/>
      <c r="K68" s="784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1"/>
      <c r="W68" s="589"/>
      <c r="X68" s="590"/>
      <c r="Y68" s="590"/>
      <c r="Z68" s="590"/>
      <c r="AA68" s="590"/>
      <c r="AB68" s="590"/>
      <c r="AC68" s="590"/>
      <c r="AD68" s="590"/>
      <c r="AE68" s="590"/>
      <c r="AF68" s="590"/>
      <c r="AG68" s="590"/>
      <c r="AH68" s="591"/>
      <c r="AI68" s="589"/>
      <c r="AJ68" s="590"/>
      <c r="AK68" s="590"/>
      <c r="AL68" s="590"/>
      <c r="AM68" s="590"/>
      <c r="AN68" s="590"/>
      <c r="AO68" s="590"/>
      <c r="AP68" s="590"/>
      <c r="AQ68" s="590"/>
      <c r="AR68" s="591"/>
      <c r="AS68" s="971"/>
      <c r="AT68" s="971"/>
      <c r="AU68" s="971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53"/>
      <c r="BI68" s="754"/>
      <c r="BJ68" s="754"/>
      <c r="BK68" s="755"/>
      <c r="BL68" s="574"/>
      <c r="BM68" s="575"/>
      <c r="BN68" s="575"/>
      <c r="BO68" s="576"/>
      <c r="BP68" s="741"/>
      <c r="BQ68" s="742"/>
      <c r="BR68" s="742"/>
      <c r="BS68" s="743"/>
      <c r="BT68" s="744"/>
      <c r="BU68" s="745"/>
      <c r="BV68" s="746"/>
      <c r="BW68" s="255"/>
      <c r="BX68" s="252"/>
    </row>
    <row r="69" spans="1:76" s="234" customFormat="1" ht="12.25" customHeight="1">
      <c r="B69" s="253"/>
      <c r="C69" s="261"/>
      <c r="D69" s="747"/>
      <c r="E69" s="748"/>
      <c r="F69" s="747"/>
      <c r="G69" s="748"/>
      <c r="H69" s="783"/>
      <c r="I69" s="784"/>
      <c r="J69" s="783"/>
      <c r="K69" s="784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1"/>
      <c r="W69" s="589"/>
      <c r="X69" s="590"/>
      <c r="Y69" s="590"/>
      <c r="Z69" s="590"/>
      <c r="AA69" s="590"/>
      <c r="AB69" s="590"/>
      <c r="AC69" s="590"/>
      <c r="AD69" s="590"/>
      <c r="AE69" s="590"/>
      <c r="AF69" s="590"/>
      <c r="AG69" s="590"/>
      <c r="AH69" s="591"/>
      <c r="AI69" s="589"/>
      <c r="AJ69" s="590"/>
      <c r="AK69" s="590"/>
      <c r="AL69" s="590"/>
      <c r="AM69" s="590"/>
      <c r="AN69" s="590"/>
      <c r="AO69" s="590"/>
      <c r="AP69" s="590"/>
      <c r="AQ69" s="590"/>
      <c r="AR69" s="591"/>
      <c r="AS69" s="971"/>
      <c r="AT69" s="971"/>
      <c r="AU69" s="971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53"/>
      <c r="BI69" s="754"/>
      <c r="BJ69" s="754"/>
      <c r="BK69" s="755"/>
      <c r="BL69" s="574"/>
      <c r="BM69" s="575"/>
      <c r="BN69" s="575"/>
      <c r="BO69" s="576"/>
      <c r="BP69" s="741"/>
      <c r="BQ69" s="742"/>
      <c r="BR69" s="742"/>
      <c r="BS69" s="743"/>
      <c r="BT69" s="744"/>
      <c r="BU69" s="745"/>
      <c r="BV69" s="746"/>
      <c r="BW69" s="255"/>
      <c r="BX69" s="252"/>
    </row>
    <row r="70" spans="1:76" s="234" customFormat="1" ht="12.25" customHeight="1">
      <c r="B70" s="253"/>
      <c r="C70" s="261"/>
      <c r="D70" s="747"/>
      <c r="E70" s="748"/>
      <c r="F70" s="747"/>
      <c r="G70" s="748"/>
      <c r="H70" s="783"/>
      <c r="I70" s="784"/>
      <c r="J70" s="783"/>
      <c r="K70" s="784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1"/>
      <c r="W70" s="589"/>
      <c r="X70" s="590"/>
      <c r="Y70" s="590"/>
      <c r="Z70" s="590"/>
      <c r="AA70" s="590"/>
      <c r="AB70" s="590"/>
      <c r="AC70" s="590"/>
      <c r="AD70" s="590"/>
      <c r="AE70" s="590"/>
      <c r="AF70" s="590"/>
      <c r="AG70" s="590"/>
      <c r="AH70" s="591"/>
      <c r="AI70" s="589"/>
      <c r="AJ70" s="590"/>
      <c r="AK70" s="590"/>
      <c r="AL70" s="590"/>
      <c r="AM70" s="590"/>
      <c r="AN70" s="590"/>
      <c r="AO70" s="590"/>
      <c r="AP70" s="590"/>
      <c r="AQ70" s="590"/>
      <c r="AR70" s="591"/>
      <c r="AS70" s="971"/>
      <c r="AT70" s="971"/>
      <c r="AU70" s="971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53"/>
      <c r="BI70" s="754"/>
      <c r="BJ70" s="754"/>
      <c r="BK70" s="755"/>
      <c r="BL70" s="574"/>
      <c r="BM70" s="575"/>
      <c r="BN70" s="575"/>
      <c r="BO70" s="576"/>
      <c r="BP70" s="741"/>
      <c r="BQ70" s="742"/>
      <c r="BR70" s="742"/>
      <c r="BS70" s="743"/>
      <c r="BT70" s="744"/>
      <c r="BU70" s="745"/>
      <c r="BV70" s="746"/>
      <c r="BW70" s="255"/>
      <c r="BX70" s="252"/>
    </row>
    <row r="71" spans="1:76" s="234" customFormat="1" ht="12.25" customHeight="1">
      <c r="B71" s="253"/>
      <c r="C71" s="259"/>
      <c r="D71" s="747"/>
      <c r="E71" s="748"/>
      <c r="F71" s="747"/>
      <c r="G71" s="748"/>
      <c r="H71" s="783"/>
      <c r="I71" s="784"/>
      <c r="J71" s="783"/>
      <c r="K71" s="784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1"/>
      <c r="W71" s="589"/>
      <c r="X71" s="590"/>
      <c r="Y71" s="590"/>
      <c r="Z71" s="590"/>
      <c r="AA71" s="590"/>
      <c r="AB71" s="590"/>
      <c r="AC71" s="590"/>
      <c r="AD71" s="590"/>
      <c r="AE71" s="590"/>
      <c r="AF71" s="590"/>
      <c r="AG71" s="590"/>
      <c r="AH71" s="591"/>
      <c r="AI71" s="589"/>
      <c r="AJ71" s="590"/>
      <c r="AK71" s="590"/>
      <c r="AL71" s="590"/>
      <c r="AM71" s="590"/>
      <c r="AN71" s="590"/>
      <c r="AO71" s="590"/>
      <c r="AP71" s="590"/>
      <c r="AQ71" s="590"/>
      <c r="AR71" s="591"/>
      <c r="AS71" s="971"/>
      <c r="AT71" s="971"/>
      <c r="AU71" s="971"/>
      <c r="AV71" s="741"/>
      <c r="AW71" s="742"/>
      <c r="AX71" s="742"/>
      <c r="AY71" s="743"/>
      <c r="AZ71" s="741"/>
      <c r="BA71" s="742"/>
      <c r="BB71" s="742"/>
      <c r="BC71" s="743"/>
      <c r="BD71" s="741"/>
      <c r="BE71" s="742"/>
      <c r="BF71" s="742"/>
      <c r="BG71" s="743"/>
      <c r="BH71" s="753"/>
      <c r="BI71" s="754"/>
      <c r="BJ71" s="754"/>
      <c r="BK71" s="755"/>
      <c r="BL71" s="574"/>
      <c r="BM71" s="575"/>
      <c r="BN71" s="575"/>
      <c r="BO71" s="576"/>
      <c r="BP71" s="741"/>
      <c r="BQ71" s="742"/>
      <c r="BR71" s="742"/>
      <c r="BS71" s="743"/>
      <c r="BT71" s="744"/>
      <c r="BU71" s="745"/>
      <c r="BV71" s="746"/>
      <c r="BW71" s="255"/>
      <c r="BX71" s="252"/>
    </row>
    <row r="72" spans="1:76" s="234" customFormat="1" ht="12.25" customHeight="1">
      <c r="B72" s="253"/>
      <c r="C72" s="261"/>
      <c r="D72" s="747"/>
      <c r="E72" s="748"/>
      <c r="F72" s="747"/>
      <c r="G72" s="748"/>
      <c r="H72" s="783"/>
      <c r="I72" s="784"/>
      <c r="J72" s="783"/>
      <c r="K72" s="784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1"/>
      <c r="W72" s="589"/>
      <c r="X72" s="590"/>
      <c r="Y72" s="590"/>
      <c r="Z72" s="590"/>
      <c r="AA72" s="590"/>
      <c r="AB72" s="590"/>
      <c r="AC72" s="590"/>
      <c r="AD72" s="590"/>
      <c r="AE72" s="590"/>
      <c r="AF72" s="590"/>
      <c r="AG72" s="590"/>
      <c r="AH72" s="591"/>
      <c r="AI72" s="589"/>
      <c r="AJ72" s="590"/>
      <c r="AK72" s="590"/>
      <c r="AL72" s="590"/>
      <c r="AM72" s="590"/>
      <c r="AN72" s="590"/>
      <c r="AO72" s="590"/>
      <c r="AP72" s="590"/>
      <c r="AQ72" s="590"/>
      <c r="AR72" s="591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577"/>
      <c r="BM72" s="578"/>
      <c r="BN72" s="578"/>
      <c r="BO72" s="579"/>
      <c r="BP72" s="741"/>
      <c r="BQ72" s="742"/>
      <c r="BR72" s="742"/>
      <c r="BS72" s="743"/>
      <c r="BT72" s="974"/>
      <c r="BU72" s="975"/>
      <c r="BV72" s="976"/>
      <c r="BW72" s="255"/>
      <c r="BX72" s="252"/>
    </row>
    <row r="73" spans="1:76" s="234" customFormat="1" ht="12.25" customHeight="1">
      <c r="B73" s="253"/>
      <c r="C73" s="259"/>
      <c r="D73" s="747"/>
      <c r="E73" s="748"/>
      <c r="F73" s="747"/>
      <c r="G73" s="748"/>
      <c r="H73" s="783"/>
      <c r="I73" s="784"/>
      <c r="J73" s="783"/>
      <c r="K73" s="784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1"/>
      <c r="W73" s="589"/>
      <c r="X73" s="590"/>
      <c r="Y73" s="590"/>
      <c r="Z73" s="590"/>
      <c r="AA73" s="590"/>
      <c r="AB73" s="590"/>
      <c r="AC73" s="590"/>
      <c r="AD73" s="590"/>
      <c r="AE73" s="590"/>
      <c r="AF73" s="590"/>
      <c r="AG73" s="590"/>
      <c r="AH73" s="591"/>
      <c r="AI73" s="589"/>
      <c r="AJ73" s="590"/>
      <c r="AK73" s="590"/>
      <c r="AL73" s="590"/>
      <c r="AM73" s="590"/>
      <c r="AN73" s="590"/>
      <c r="AO73" s="590"/>
      <c r="AP73" s="590"/>
      <c r="AQ73" s="590"/>
      <c r="AR73" s="591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577"/>
      <c r="BM73" s="578"/>
      <c r="BN73" s="578"/>
      <c r="BO73" s="579"/>
      <c r="BP73" s="741"/>
      <c r="BQ73" s="742"/>
      <c r="BR73" s="742"/>
      <c r="BS73" s="743"/>
      <c r="BT73" s="974"/>
      <c r="BU73" s="975"/>
      <c r="BV73" s="976"/>
      <c r="BW73" s="255"/>
      <c r="BX73" s="252"/>
    </row>
    <row r="74" spans="1:76" s="234" customFormat="1" ht="12.25" customHeight="1">
      <c r="B74" s="244"/>
      <c r="C74" s="261"/>
      <c r="D74" s="747"/>
      <c r="E74" s="748"/>
      <c r="F74" s="747"/>
      <c r="G74" s="748"/>
      <c r="H74" s="783"/>
      <c r="I74" s="784"/>
      <c r="J74" s="783"/>
      <c r="K74" s="784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1"/>
      <c r="W74" s="589"/>
      <c r="X74" s="590"/>
      <c r="Y74" s="590"/>
      <c r="Z74" s="590"/>
      <c r="AA74" s="590"/>
      <c r="AB74" s="590"/>
      <c r="AC74" s="590"/>
      <c r="AD74" s="590"/>
      <c r="AE74" s="590"/>
      <c r="AF74" s="590"/>
      <c r="AG74" s="590"/>
      <c r="AH74" s="591"/>
      <c r="AI74" s="589"/>
      <c r="AJ74" s="590"/>
      <c r="AK74" s="590"/>
      <c r="AL74" s="590"/>
      <c r="AM74" s="590"/>
      <c r="AN74" s="590"/>
      <c r="AO74" s="590"/>
      <c r="AP74" s="590"/>
      <c r="AQ74" s="590"/>
      <c r="AR74" s="591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577"/>
      <c r="BM74" s="578"/>
      <c r="BN74" s="578"/>
      <c r="BO74" s="579"/>
      <c r="BP74" s="741"/>
      <c r="BQ74" s="742"/>
      <c r="BR74" s="742"/>
      <c r="BS74" s="743"/>
      <c r="BT74" s="974"/>
      <c r="BU74" s="975"/>
      <c r="BV74" s="976"/>
      <c r="BW74" s="255"/>
      <c r="BX74" s="252"/>
    </row>
    <row r="75" spans="1:76" s="234" customFormat="1" ht="12.25" customHeight="1">
      <c r="B75" s="244"/>
      <c r="C75" s="259"/>
      <c r="D75" s="747"/>
      <c r="E75" s="748"/>
      <c r="F75" s="747"/>
      <c r="G75" s="748"/>
      <c r="H75" s="783"/>
      <c r="I75" s="784"/>
      <c r="J75" s="783"/>
      <c r="K75" s="784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1"/>
      <c r="W75" s="589"/>
      <c r="X75" s="590"/>
      <c r="Y75" s="590"/>
      <c r="Z75" s="590"/>
      <c r="AA75" s="590"/>
      <c r="AB75" s="590"/>
      <c r="AC75" s="590"/>
      <c r="AD75" s="590"/>
      <c r="AE75" s="590"/>
      <c r="AF75" s="590"/>
      <c r="AG75" s="590"/>
      <c r="AH75" s="591"/>
      <c r="AI75" s="589"/>
      <c r="AJ75" s="590"/>
      <c r="AK75" s="590"/>
      <c r="AL75" s="590"/>
      <c r="AM75" s="590"/>
      <c r="AN75" s="590"/>
      <c r="AO75" s="590"/>
      <c r="AP75" s="590"/>
      <c r="AQ75" s="590"/>
      <c r="AR75" s="591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577"/>
      <c r="BM75" s="578"/>
      <c r="BN75" s="578"/>
      <c r="BO75" s="579"/>
      <c r="BP75" s="741"/>
      <c r="BQ75" s="742"/>
      <c r="BR75" s="742"/>
      <c r="BS75" s="743"/>
      <c r="BT75" s="974"/>
      <c r="BU75" s="975"/>
      <c r="BV75" s="976"/>
      <c r="BW75" s="255"/>
      <c r="BX75" s="252"/>
    </row>
    <row r="76" spans="1:76" s="234" customFormat="1" ht="12.25" customHeight="1">
      <c r="B76" s="244"/>
      <c r="C76" s="261"/>
      <c r="D76" s="747"/>
      <c r="E76" s="748"/>
      <c r="F76" s="747"/>
      <c r="G76" s="748"/>
      <c r="H76" s="783"/>
      <c r="I76" s="784"/>
      <c r="J76" s="783"/>
      <c r="K76" s="784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1"/>
      <c r="W76" s="589"/>
      <c r="X76" s="590"/>
      <c r="Y76" s="590"/>
      <c r="Z76" s="590"/>
      <c r="AA76" s="590"/>
      <c r="AB76" s="590"/>
      <c r="AC76" s="590"/>
      <c r="AD76" s="590"/>
      <c r="AE76" s="590"/>
      <c r="AF76" s="590"/>
      <c r="AG76" s="590"/>
      <c r="AH76" s="591"/>
      <c r="AI76" s="589"/>
      <c r="AJ76" s="590"/>
      <c r="AK76" s="590"/>
      <c r="AL76" s="590"/>
      <c r="AM76" s="590"/>
      <c r="AN76" s="590"/>
      <c r="AO76" s="590"/>
      <c r="AP76" s="590"/>
      <c r="AQ76" s="590"/>
      <c r="AR76" s="591"/>
      <c r="AS76" s="973"/>
      <c r="AT76" s="973"/>
      <c r="AU76" s="973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53"/>
      <c r="BI76" s="754"/>
      <c r="BJ76" s="754"/>
      <c r="BK76" s="755"/>
      <c r="BL76" s="577"/>
      <c r="BM76" s="578"/>
      <c r="BN76" s="578"/>
      <c r="BO76" s="579"/>
      <c r="BP76" s="741"/>
      <c r="BQ76" s="742"/>
      <c r="BR76" s="742"/>
      <c r="BS76" s="743"/>
      <c r="BT76" s="974"/>
      <c r="BU76" s="975"/>
      <c r="BV76" s="976"/>
      <c r="BW76" s="255"/>
      <c r="BX76" s="252"/>
    </row>
    <row r="77" spans="1:76" s="234" customFormat="1" ht="12.25" customHeight="1">
      <c r="B77" s="253"/>
      <c r="C77" s="259"/>
      <c r="D77" s="747"/>
      <c r="E77" s="748"/>
      <c r="F77" s="747"/>
      <c r="G77" s="748"/>
      <c r="H77" s="783"/>
      <c r="I77" s="784"/>
      <c r="J77" s="783"/>
      <c r="K77" s="784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1"/>
      <c r="W77" s="589"/>
      <c r="X77" s="590"/>
      <c r="Y77" s="590"/>
      <c r="Z77" s="590"/>
      <c r="AA77" s="590"/>
      <c r="AB77" s="590"/>
      <c r="AC77" s="590"/>
      <c r="AD77" s="590"/>
      <c r="AE77" s="590"/>
      <c r="AF77" s="590"/>
      <c r="AG77" s="590"/>
      <c r="AH77" s="591"/>
      <c r="AI77" s="589"/>
      <c r="AJ77" s="590"/>
      <c r="AK77" s="590"/>
      <c r="AL77" s="590"/>
      <c r="AM77" s="590"/>
      <c r="AN77" s="590"/>
      <c r="AO77" s="590"/>
      <c r="AP77" s="590"/>
      <c r="AQ77" s="590"/>
      <c r="AR77" s="591"/>
      <c r="AS77" s="973"/>
      <c r="AT77" s="973"/>
      <c r="AU77" s="973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53"/>
      <c r="BI77" s="754"/>
      <c r="BJ77" s="754"/>
      <c r="BK77" s="755"/>
      <c r="BL77" s="577"/>
      <c r="BM77" s="578"/>
      <c r="BN77" s="578"/>
      <c r="BO77" s="579"/>
      <c r="BP77" s="741"/>
      <c r="BQ77" s="742"/>
      <c r="BR77" s="742"/>
      <c r="BS77" s="743"/>
      <c r="BT77" s="974"/>
      <c r="BU77" s="975"/>
      <c r="BV77" s="976"/>
      <c r="BW77" s="255"/>
      <c r="BX77" s="252"/>
    </row>
    <row r="78" spans="1:76" s="234" customFormat="1" ht="12.25" customHeight="1">
      <c r="B78" s="253"/>
      <c r="C78" s="259"/>
      <c r="D78" s="747"/>
      <c r="E78" s="748"/>
      <c r="F78" s="747"/>
      <c r="G78" s="748"/>
      <c r="H78" s="783"/>
      <c r="I78" s="784"/>
      <c r="J78" s="783"/>
      <c r="K78" s="784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1"/>
      <c r="W78" s="589"/>
      <c r="X78" s="590"/>
      <c r="Y78" s="590"/>
      <c r="Z78" s="590"/>
      <c r="AA78" s="590"/>
      <c r="AB78" s="590"/>
      <c r="AC78" s="590"/>
      <c r="AD78" s="590"/>
      <c r="AE78" s="590"/>
      <c r="AF78" s="590"/>
      <c r="AG78" s="590"/>
      <c r="AH78" s="591"/>
      <c r="AI78" s="589"/>
      <c r="AJ78" s="590"/>
      <c r="AK78" s="590"/>
      <c r="AL78" s="590"/>
      <c r="AM78" s="590"/>
      <c r="AN78" s="590"/>
      <c r="AO78" s="590"/>
      <c r="AP78" s="590"/>
      <c r="AQ78" s="590"/>
      <c r="AR78" s="591"/>
      <c r="AS78" s="971"/>
      <c r="AT78" s="971"/>
      <c r="AU78" s="971"/>
      <c r="AV78" s="741"/>
      <c r="AW78" s="742"/>
      <c r="AX78" s="742"/>
      <c r="AY78" s="743"/>
      <c r="AZ78" s="756"/>
      <c r="BA78" s="757"/>
      <c r="BB78" s="757"/>
      <c r="BC78" s="758"/>
      <c r="BD78" s="741"/>
      <c r="BE78" s="742"/>
      <c r="BF78" s="742"/>
      <c r="BG78" s="743"/>
      <c r="BH78" s="753"/>
      <c r="BI78" s="754"/>
      <c r="BJ78" s="754"/>
      <c r="BK78" s="755"/>
      <c r="BL78" s="577"/>
      <c r="BM78" s="578"/>
      <c r="BN78" s="578"/>
      <c r="BO78" s="579"/>
      <c r="BP78" s="741"/>
      <c r="BQ78" s="742"/>
      <c r="BR78" s="742"/>
      <c r="BS78" s="743"/>
      <c r="BT78" s="974"/>
      <c r="BU78" s="975"/>
      <c r="BV78" s="976"/>
      <c r="BW78" s="255"/>
      <c r="BX78" s="252"/>
    </row>
    <row r="79" spans="1:76" s="234" customFormat="1" ht="12.25" customHeight="1">
      <c r="B79" s="253"/>
      <c r="C79" s="261"/>
      <c r="D79" s="747"/>
      <c r="E79" s="748"/>
      <c r="F79" s="747"/>
      <c r="G79" s="748"/>
      <c r="H79" s="783"/>
      <c r="I79" s="784"/>
      <c r="J79" s="783"/>
      <c r="K79" s="784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1"/>
      <c r="W79" s="589"/>
      <c r="X79" s="590"/>
      <c r="Y79" s="590"/>
      <c r="Z79" s="590"/>
      <c r="AA79" s="590"/>
      <c r="AB79" s="590"/>
      <c r="AC79" s="590"/>
      <c r="AD79" s="590"/>
      <c r="AE79" s="590"/>
      <c r="AF79" s="590"/>
      <c r="AG79" s="590"/>
      <c r="AH79" s="591"/>
      <c r="AI79" s="589"/>
      <c r="AJ79" s="590"/>
      <c r="AK79" s="590"/>
      <c r="AL79" s="590"/>
      <c r="AM79" s="590"/>
      <c r="AN79" s="590"/>
      <c r="AO79" s="590"/>
      <c r="AP79" s="590"/>
      <c r="AQ79" s="590"/>
      <c r="AR79" s="591"/>
      <c r="AS79" s="971"/>
      <c r="AT79" s="971"/>
      <c r="AU79" s="971"/>
      <c r="AV79" s="741"/>
      <c r="AW79" s="742"/>
      <c r="AX79" s="742"/>
      <c r="AY79" s="743"/>
      <c r="AZ79" s="756"/>
      <c r="BA79" s="757"/>
      <c r="BB79" s="757"/>
      <c r="BC79" s="758"/>
      <c r="BD79" s="741"/>
      <c r="BE79" s="742"/>
      <c r="BF79" s="742"/>
      <c r="BG79" s="743"/>
      <c r="BH79" s="753"/>
      <c r="BI79" s="754"/>
      <c r="BJ79" s="754"/>
      <c r="BK79" s="755"/>
      <c r="BL79" s="577"/>
      <c r="BM79" s="578"/>
      <c r="BN79" s="578"/>
      <c r="BO79" s="579"/>
      <c r="BP79" s="741"/>
      <c r="BQ79" s="742"/>
      <c r="BR79" s="742"/>
      <c r="BS79" s="743"/>
      <c r="BT79" s="974"/>
      <c r="BU79" s="975"/>
      <c r="BV79" s="976"/>
      <c r="BW79" s="255"/>
      <c r="BX79" s="252"/>
    </row>
    <row r="80" spans="1:76" ht="12.25" customHeight="1" thickBot="1">
      <c r="A80" s="269"/>
      <c r="B80" s="270"/>
      <c r="C80" s="271"/>
      <c r="D80" s="271"/>
      <c r="E80" s="271"/>
      <c r="F80" s="271"/>
      <c r="G80" s="271"/>
      <c r="H80" s="27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2"/>
      <c r="BX80" s="273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  <row r="134" spans="2:76"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6"/>
      <c r="X134" s="216"/>
      <c r="Y134" s="216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4"/>
      <c r="BB134" s="214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4"/>
      <c r="BS134" s="214"/>
      <c r="BT134" s="214"/>
      <c r="BU134" s="214"/>
      <c r="BV134" s="214"/>
      <c r="BW134" s="214"/>
      <c r="BX134" s="214"/>
    </row>
    <row r="135" spans="2:76"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6"/>
      <c r="X135" s="216"/>
      <c r="Y135" s="216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</row>
  </sheetData>
  <mergeCells count="698">
    <mergeCell ref="AV79:AY79"/>
    <mergeCell ref="AZ79:BC79"/>
    <mergeCell ref="BD79:BG79"/>
    <mergeCell ref="BH79:BK79"/>
    <mergeCell ref="BP79:BS79"/>
    <mergeCell ref="BT79:BV79"/>
    <mergeCell ref="AZ78:BC78"/>
    <mergeCell ref="BD78:BG78"/>
    <mergeCell ref="BH78:BK78"/>
    <mergeCell ref="BP78:BS78"/>
    <mergeCell ref="BT78:BV78"/>
    <mergeCell ref="AV78:AY78"/>
    <mergeCell ref="D79:E79"/>
    <mergeCell ref="F79:G79"/>
    <mergeCell ref="H79:I79"/>
    <mergeCell ref="J79:K79"/>
    <mergeCell ref="AS79:AU79"/>
    <mergeCell ref="D78:E78"/>
    <mergeCell ref="F78:G78"/>
    <mergeCell ref="H78:I78"/>
    <mergeCell ref="J78:K78"/>
    <mergeCell ref="AS78:AU78"/>
    <mergeCell ref="AV77:AY77"/>
    <mergeCell ref="AZ77:BC77"/>
    <mergeCell ref="BD77:BG77"/>
    <mergeCell ref="BH77:BK77"/>
    <mergeCell ref="BP77:BS77"/>
    <mergeCell ref="BT77:BV77"/>
    <mergeCell ref="AZ76:BC76"/>
    <mergeCell ref="BD76:BG76"/>
    <mergeCell ref="BH76:BK76"/>
    <mergeCell ref="BP76:BS76"/>
    <mergeCell ref="BT76:BV76"/>
    <mergeCell ref="AV76:AY76"/>
    <mergeCell ref="D77:E77"/>
    <mergeCell ref="F77:G77"/>
    <mergeCell ref="H77:I77"/>
    <mergeCell ref="J77:K77"/>
    <mergeCell ref="AS77:AU77"/>
    <mergeCell ref="D76:E76"/>
    <mergeCell ref="F76:G76"/>
    <mergeCell ref="H76:I76"/>
    <mergeCell ref="J76:K76"/>
    <mergeCell ref="AS76:AU76"/>
    <mergeCell ref="AV75:AY75"/>
    <mergeCell ref="AZ75:BC75"/>
    <mergeCell ref="BD75:BG75"/>
    <mergeCell ref="BH75:BK75"/>
    <mergeCell ref="BP75:BS75"/>
    <mergeCell ref="BT75:BV75"/>
    <mergeCell ref="AZ74:BC74"/>
    <mergeCell ref="BD74:BG74"/>
    <mergeCell ref="BH74:BK74"/>
    <mergeCell ref="BP74:BS74"/>
    <mergeCell ref="BT74:BV74"/>
    <mergeCell ref="AV74:AY74"/>
    <mergeCell ref="D75:E75"/>
    <mergeCell ref="F75:G75"/>
    <mergeCell ref="H75:I75"/>
    <mergeCell ref="J75:K75"/>
    <mergeCell ref="AS75:AU75"/>
    <mergeCell ref="D74:E74"/>
    <mergeCell ref="F74:G74"/>
    <mergeCell ref="H74:I74"/>
    <mergeCell ref="J74:K74"/>
    <mergeCell ref="AS74:AU74"/>
    <mergeCell ref="AV73:AY73"/>
    <mergeCell ref="AZ73:BC73"/>
    <mergeCell ref="BD73:BG73"/>
    <mergeCell ref="BH73:BK73"/>
    <mergeCell ref="BP73:BS73"/>
    <mergeCell ref="BT73:BV73"/>
    <mergeCell ref="AZ72:BC72"/>
    <mergeCell ref="BD72:BG72"/>
    <mergeCell ref="BH72:BK72"/>
    <mergeCell ref="BP72:BS72"/>
    <mergeCell ref="BT72:BV72"/>
    <mergeCell ref="AV72:AY72"/>
    <mergeCell ref="D73:E73"/>
    <mergeCell ref="F73:G73"/>
    <mergeCell ref="H73:I73"/>
    <mergeCell ref="J73:K73"/>
    <mergeCell ref="AS73:AU73"/>
    <mergeCell ref="D72:E72"/>
    <mergeCell ref="F72:G72"/>
    <mergeCell ref="H72:I72"/>
    <mergeCell ref="J72:K72"/>
    <mergeCell ref="AS72:AU72"/>
    <mergeCell ref="AV71:AY71"/>
    <mergeCell ref="AZ71:BC71"/>
    <mergeCell ref="BD71:BG71"/>
    <mergeCell ref="BH71:BK71"/>
    <mergeCell ref="BP71:BS71"/>
    <mergeCell ref="BT71:BV71"/>
    <mergeCell ref="AZ70:BC70"/>
    <mergeCell ref="BD70:BG70"/>
    <mergeCell ref="BH70:BK70"/>
    <mergeCell ref="BP70:BS70"/>
    <mergeCell ref="BT70:BV70"/>
    <mergeCell ref="AV70:AY70"/>
    <mergeCell ref="D71:E71"/>
    <mergeCell ref="F71:G71"/>
    <mergeCell ref="H71:I71"/>
    <mergeCell ref="J71:K71"/>
    <mergeCell ref="AS71:AU71"/>
    <mergeCell ref="D70:E70"/>
    <mergeCell ref="F70:G70"/>
    <mergeCell ref="H70:I70"/>
    <mergeCell ref="J70:K70"/>
    <mergeCell ref="AS70:AU70"/>
    <mergeCell ref="AV69:AY69"/>
    <mergeCell ref="AZ69:BC69"/>
    <mergeCell ref="BD69:BG69"/>
    <mergeCell ref="BH69:BK69"/>
    <mergeCell ref="BP69:BS69"/>
    <mergeCell ref="BT69:BV69"/>
    <mergeCell ref="AZ68:BC68"/>
    <mergeCell ref="BD68:BG68"/>
    <mergeCell ref="BH68:BK68"/>
    <mergeCell ref="BP68:BS68"/>
    <mergeCell ref="BT68:BV68"/>
    <mergeCell ref="AV68:AY68"/>
    <mergeCell ref="D69:E69"/>
    <mergeCell ref="F69:G69"/>
    <mergeCell ref="H69:I69"/>
    <mergeCell ref="J69:K69"/>
    <mergeCell ref="AS69:AU69"/>
    <mergeCell ref="D68:E68"/>
    <mergeCell ref="F68:G68"/>
    <mergeCell ref="H68:I68"/>
    <mergeCell ref="J68:K68"/>
    <mergeCell ref="AS68:AU68"/>
    <mergeCell ref="AV67:AY67"/>
    <mergeCell ref="AZ67:BC67"/>
    <mergeCell ref="BD67:BG67"/>
    <mergeCell ref="BH67:BK67"/>
    <mergeCell ref="BP67:BS67"/>
    <mergeCell ref="BT67:BV67"/>
    <mergeCell ref="AZ66:BC66"/>
    <mergeCell ref="BD66:BG66"/>
    <mergeCell ref="BH66:BK66"/>
    <mergeCell ref="BP66:BS66"/>
    <mergeCell ref="BT66:BV66"/>
    <mergeCell ref="AV66:AY66"/>
    <mergeCell ref="D67:E67"/>
    <mergeCell ref="F67:G67"/>
    <mergeCell ref="H67:I67"/>
    <mergeCell ref="J67:K67"/>
    <mergeCell ref="AS67:AU67"/>
    <mergeCell ref="D66:E66"/>
    <mergeCell ref="F66:G66"/>
    <mergeCell ref="H66:I66"/>
    <mergeCell ref="J66:K66"/>
    <mergeCell ref="AS66:AU66"/>
    <mergeCell ref="AV65:AY65"/>
    <mergeCell ref="AZ65:BC65"/>
    <mergeCell ref="BD65:BG65"/>
    <mergeCell ref="BH65:BK65"/>
    <mergeCell ref="BP65:BS65"/>
    <mergeCell ref="BT65:BV65"/>
    <mergeCell ref="AZ64:BC64"/>
    <mergeCell ref="BD64:BG64"/>
    <mergeCell ref="BH64:BK64"/>
    <mergeCell ref="BP64:BS64"/>
    <mergeCell ref="BT64:BV64"/>
    <mergeCell ref="AV64:AY64"/>
    <mergeCell ref="D65:E65"/>
    <mergeCell ref="F65:G65"/>
    <mergeCell ref="H65:I65"/>
    <mergeCell ref="J65:K65"/>
    <mergeCell ref="AS65:AU65"/>
    <mergeCell ref="D64:E64"/>
    <mergeCell ref="F64:G64"/>
    <mergeCell ref="H64:I64"/>
    <mergeCell ref="J64:K64"/>
    <mergeCell ref="AS64:AU64"/>
    <mergeCell ref="AV63:AY63"/>
    <mergeCell ref="AZ63:BC63"/>
    <mergeCell ref="BD63:BG63"/>
    <mergeCell ref="BH63:BK63"/>
    <mergeCell ref="BP63:BS63"/>
    <mergeCell ref="BT63:BV63"/>
    <mergeCell ref="AZ62:BC62"/>
    <mergeCell ref="BD62:BG62"/>
    <mergeCell ref="BH62:BK62"/>
    <mergeCell ref="BP62:BS62"/>
    <mergeCell ref="BT62:BV62"/>
    <mergeCell ref="AV62:AY62"/>
    <mergeCell ref="D63:E63"/>
    <mergeCell ref="F63:G63"/>
    <mergeCell ref="H63:I63"/>
    <mergeCell ref="J63:K63"/>
    <mergeCell ref="AS63:AU63"/>
    <mergeCell ref="D62:E62"/>
    <mergeCell ref="F62:G62"/>
    <mergeCell ref="H62:I62"/>
    <mergeCell ref="J62:K62"/>
    <mergeCell ref="AS62:AU62"/>
    <mergeCell ref="AV61:AY61"/>
    <mergeCell ref="AZ61:BC61"/>
    <mergeCell ref="BD61:BG61"/>
    <mergeCell ref="BH61:BK61"/>
    <mergeCell ref="BP61:BS61"/>
    <mergeCell ref="BT61:BV61"/>
    <mergeCell ref="AZ60:BC60"/>
    <mergeCell ref="BD60:BG60"/>
    <mergeCell ref="BH60:BK60"/>
    <mergeCell ref="BP60:BS60"/>
    <mergeCell ref="BT60:BV60"/>
    <mergeCell ref="AV60:AY60"/>
    <mergeCell ref="D61:E61"/>
    <mergeCell ref="F61:G61"/>
    <mergeCell ref="H61:I61"/>
    <mergeCell ref="J61:K61"/>
    <mergeCell ref="AS61:AU61"/>
    <mergeCell ref="D60:E60"/>
    <mergeCell ref="F60:G60"/>
    <mergeCell ref="H60:I60"/>
    <mergeCell ref="J60:K60"/>
    <mergeCell ref="AS60:AU60"/>
    <mergeCell ref="AV59:AY59"/>
    <mergeCell ref="AZ59:BC59"/>
    <mergeCell ref="BD59:BG59"/>
    <mergeCell ref="BH59:BK59"/>
    <mergeCell ref="BP59:BS59"/>
    <mergeCell ref="BT59:BV59"/>
    <mergeCell ref="AZ58:BC58"/>
    <mergeCell ref="BD58:BG58"/>
    <mergeCell ref="BH58:BK58"/>
    <mergeCell ref="BP58:BS58"/>
    <mergeCell ref="BT58:BV58"/>
    <mergeCell ref="AV58:AY58"/>
    <mergeCell ref="D59:E59"/>
    <mergeCell ref="F59:G59"/>
    <mergeCell ref="H59:I59"/>
    <mergeCell ref="J59:K59"/>
    <mergeCell ref="AS59:AU59"/>
    <mergeCell ref="D58:E58"/>
    <mergeCell ref="F58:G58"/>
    <mergeCell ref="H58:I58"/>
    <mergeCell ref="J58:K58"/>
    <mergeCell ref="AS58:AU58"/>
    <mergeCell ref="AV57:AY57"/>
    <mergeCell ref="AZ57:BC57"/>
    <mergeCell ref="BD57:BG57"/>
    <mergeCell ref="BH57:BK57"/>
    <mergeCell ref="BP57:BS57"/>
    <mergeCell ref="BT57:BV57"/>
    <mergeCell ref="AZ56:BC56"/>
    <mergeCell ref="BD56:BG56"/>
    <mergeCell ref="BH56:BK56"/>
    <mergeCell ref="BP56:BS56"/>
    <mergeCell ref="BT56:BV56"/>
    <mergeCell ref="AV56:AY56"/>
    <mergeCell ref="D57:E57"/>
    <mergeCell ref="F57:G57"/>
    <mergeCell ref="H57:I57"/>
    <mergeCell ref="J57:K57"/>
    <mergeCell ref="AS57:AU57"/>
    <mergeCell ref="D56:E56"/>
    <mergeCell ref="F56:G56"/>
    <mergeCell ref="H56:I56"/>
    <mergeCell ref="J56:K56"/>
    <mergeCell ref="AS56:AU56"/>
    <mergeCell ref="AV55:AY55"/>
    <mergeCell ref="AZ55:BC55"/>
    <mergeCell ref="BD55:BG55"/>
    <mergeCell ref="BH55:BK55"/>
    <mergeCell ref="BP55:BS55"/>
    <mergeCell ref="BT55:BV55"/>
    <mergeCell ref="AZ54:BC54"/>
    <mergeCell ref="BD54:BG54"/>
    <mergeCell ref="BH54:BK54"/>
    <mergeCell ref="BP54:BS54"/>
    <mergeCell ref="BT54:BV54"/>
    <mergeCell ref="AV54:AY54"/>
    <mergeCell ref="D55:E55"/>
    <mergeCell ref="F55:G55"/>
    <mergeCell ref="H55:I55"/>
    <mergeCell ref="J55:K55"/>
    <mergeCell ref="AS55:AU55"/>
    <mergeCell ref="D54:E54"/>
    <mergeCell ref="F54:G54"/>
    <mergeCell ref="H54:I54"/>
    <mergeCell ref="J54:K54"/>
    <mergeCell ref="AS54:AU54"/>
    <mergeCell ref="AV53:AY53"/>
    <mergeCell ref="AZ53:BC53"/>
    <mergeCell ref="BD53:BG53"/>
    <mergeCell ref="BH53:BK53"/>
    <mergeCell ref="BP53:BS53"/>
    <mergeCell ref="BT53:BV53"/>
    <mergeCell ref="AZ52:BC52"/>
    <mergeCell ref="BD52:BG52"/>
    <mergeCell ref="BH52:BK52"/>
    <mergeCell ref="BP52:BS52"/>
    <mergeCell ref="BT52:BV52"/>
    <mergeCell ref="AV52:AY52"/>
    <mergeCell ref="D53:E53"/>
    <mergeCell ref="F53:G53"/>
    <mergeCell ref="H53:I53"/>
    <mergeCell ref="J53:K53"/>
    <mergeCell ref="AS53:AU53"/>
    <mergeCell ref="D52:E52"/>
    <mergeCell ref="F52:G52"/>
    <mergeCell ref="H52:I52"/>
    <mergeCell ref="J52:K52"/>
    <mergeCell ref="AS52:AU52"/>
    <mergeCell ref="AV51:AY51"/>
    <mergeCell ref="AZ51:BC51"/>
    <mergeCell ref="BD51:BG51"/>
    <mergeCell ref="BH51:BK51"/>
    <mergeCell ref="BP51:BS51"/>
    <mergeCell ref="BT51:BV51"/>
    <mergeCell ref="AZ50:BC50"/>
    <mergeCell ref="BD50:BG50"/>
    <mergeCell ref="BH50:BK50"/>
    <mergeCell ref="BP50:BS50"/>
    <mergeCell ref="BT50:BV50"/>
    <mergeCell ref="AV50:AY50"/>
    <mergeCell ref="D51:E51"/>
    <mergeCell ref="F51:G51"/>
    <mergeCell ref="H51:I51"/>
    <mergeCell ref="J51:K51"/>
    <mergeCell ref="AS51:AU51"/>
    <mergeCell ref="D50:E50"/>
    <mergeCell ref="F50:G50"/>
    <mergeCell ref="H50:I50"/>
    <mergeCell ref="J50:K50"/>
    <mergeCell ref="AS50:AU50"/>
    <mergeCell ref="AV49:AY49"/>
    <mergeCell ref="AZ49:BC49"/>
    <mergeCell ref="BD49:BG49"/>
    <mergeCell ref="BH49:BK49"/>
    <mergeCell ref="BP49:BS49"/>
    <mergeCell ref="BT49:BV49"/>
    <mergeCell ref="AZ48:BC48"/>
    <mergeCell ref="BD48:BG48"/>
    <mergeCell ref="BH48:BK48"/>
    <mergeCell ref="BP48:BS48"/>
    <mergeCell ref="BT48:BV48"/>
    <mergeCell ref="AV48:AY48"/>
    <mergeCell ref="D49:E49"/>
    <mergeCell ref="F49:G49"/>
    <mergeCell ref="H49:I49"/>
    <mergeCell ref="J49:K49"/>
    <mergeCell ref="AS49:AU49"/>
    <mergeCell ref="D48:E48"/>
    <mergeCell ref="F48:G48"/>
    <mergeCell ref="H48:I48"/>
    <mergeCell ref="J48:K48"/>
    <mergeCell ref="AS48:AU48"/>
    <mergeCell ref="AV47:AY47"/>
    <mergeCell ref="AZ47:BC47"/>
    <mergeCell ref="BD47:BG47"/>
    <mergeCell ref="BH47:BK47"/>
    <mergeCell ref="BP47:BS47"/>
    <mergeCell ref="BT47:BV47"/>
    <mergeCell ref="AZ46:BC46"/>
    <mergeCell ref="BD46:BG46"/>
    <mergeCell ref="BH46:BK46"/>
    <mergeCell ref="BP46:BS46"/>
    <mergeCell ref="BT46:BV46"/>
    <mergeCell ref="AV46:AY46"/>
    <mergeCell ref="D47:E47"/>
    <mergeCell ref="F47:G47"/>
    <mergeCell ref="H47:I47"/>
    <mergeCell ref="J47:K47"/>
    <mergeCell ref="AS47:AU47"/>
    <mergeCell ref="D46:E46"/>
    <mergeCell ref="F46:G46"/>
    <mergeCell ref="H46:I46"/>
    <mergeCell ref="J46:K46"/>
    <mergeCell ref="AS46:AU46"/>
    <mergeCell ref="AV45:AY45"/>
    <mergeCell ref="AZ45:BC45"/>
    <mergeCell ref="BD45:BG45"/>
    <mergeCell ref="BH45:BK45"/>
    <mergeCell ref="BP45:BS45"/>
    <mergeCell ref="BT45:BV45"/>
    <mergeCell ref="AZ44:BC44"/>
    <mergeCell ref="BD44:BG44"/>
    <mergeCell ref="BH44:BK44"/>
    <mergeCell ref="BP44:BS44"/>
    <mergeCell ref="BT44:BV44"/>
    <mergeCell ref="AV44:AY44"/>
    <mergeCell ref="D45:E45"/>
    <mergeCell ref="F45:G45"/>
    <mergeCell ref="H45:I45"/>
    <mergeCell ref="J45:K45"/>
    <mergeCell ref="AS45:AU45"/>
    <mergeCell ref="D44:E44"/>
    <mergeCell ref="F44:G44"/>
    <mergeCell ref="H44:I44"/>
    <mergeCell ref="J44:K44"/>
    <mergeCell ref="AS44:AU44"/>
    <mergeCell ref="AV43:AY43"/>
    <mergeCell ref="AZ43:BC43"/>
    <mergeCell ref="BD43:BG43"/>
    <mergeCell ref="BH43:BK43"/>
    <mergeCell ref="BP43:BS43"/>
    <mergeCell ref="BT43:BV43"/>
    <mergeCell ref="AZ42:BC42"/>
    <mergeCell ref="BD42:BG42"/>
    <mergeCell ref="BH42:BK42"/>
    <mergeCell ref="BP42:BS42"/>
    <mergeCell ref="BT42:BV42"/>
    <mergeCell ref="AV42:AY42"/>
    <mergeCell ref="D43:E43"/>
    <mergeCell ref="F43:G43"/>
    <mergeCell ref="H43:I43"/>
    <mergeCell ref="J43:K43"/>
    <mergeCell ref="AS43:AU43"/>
    <mergeCell ref="D42:E42"/>
    <mergeCell ref="F42:G42"/>
    <mergeCell ref="H42:I42"/>
    <mergeCell ref="J42:K42"/>
    <mergeCell ref="AS42:AU42"/>
    <mergeCell ref="AV41:AY41"/>
    <mergeCell ref="AZ41:BC41"/>
    <mergeCell ref="BD41:BG41"/>
    <mergeCell ref="BH41:BK41"/>
    <mergeCell ref="BP41:BS41"/>
    <mergeCell ref="BT41:BV41"/>
    <mergeCell ref="AZ40:BC40"/>
    <mergeCell ref="BD40:BG40"/>
    <mergeCell ref="BH40:BK40"/>
    <mergeCell ref="BP40:BS40"/>
    <mergeCell ref="BT40:BV40"/>
    <mergeCell ref="AV40:AY40"/>
    <mergeCell ref="D41:E41"/>
    <mergeCell ref="F41:G41"/>
    <mergeCell ref="H41:I41"/>
    <mergeCell ref="J41:K41"/>
    <mergeCell ref="AS41:AU41"/>
    <mergeCell ref="D40:E40"/>
    <mergeCell ref="F40:G40"/>
    <mergeCell ref="H40:I40"/>
    <mergeCell ref="J40:K40"/>
    <mergeCell ref="AS40:AU40"/>
    <mergeCell ref="AV39:AY39"/>
    <mergeCell ref="AZ39:BC39"/>
    <mergeCell ref="BD39:BG39"/>
    <mergeCell ref="BH39:BK39"/>
    <mergeCell ref="BP39:BS39"/>
    <mergeCell ref="BT39:BV39"/>
    <mergeCell ref="AZ38:BC38"/>
    <mergeCell ref="BD38:BG38"/>
    <mergeCell ref="BH38:BK38"/>
    <mergeCell ref="BP38:BS38"/>
    <mergeCell ref="BT38:BV38"/>
    <mergeCell ref="AV38:AY38"/>
    <mergeCell ref="D39:E39"/>
    <mergeCell ref="F39:G39"/>
    <mergeCell ref="H39:I39"/>
    <mergeCell ref="J39:K39"/>
    <mergeCell ref="AS39:AU39"/>
    <mergeCell ref="D38:E38"/>
    <mergeCell ref="F38:G38"/>
    <mergeCell ref="H38:I38"/>
    <mergeCell ref="J38:K38"/>
    <mergeCell ref="AS38:AU38"/>
    <mergeCell ref="BP34:BS34"/>
    <mergeCell ref="BT34:BV34"/>
    <mergeCell ref="D37:E37"/>
    <mergeCell ref="F37:G37"/>
    <mergeCell ref="H37:I37"/>
    <mergeCell ref="J37:K37"/>
    <mergeCell ref="AS37:AU37"/>
    <mergeCell ref="D36:E36"/>
    <mergeCell ref="F36:G36"/>
    <mergeCell ref="H36:I36"/>
    <mergeCell ref="J36:K36"/>
    <mergeCell ref="AS36:AU36"/>
    <mergeCell ref="AV37:AY37"/>
    <mergeCell ref="AZ37:BC37"/>
    <mergeCell ref="BD37:BG37"/>
    <mergeCell ref="BH37:BK37"/>
    <mergeCell ref="BP37:BS37"/>
    <mergeCell ref="BT37:BV37"/>
    <mergeCell ref="AZ36:BC36"/>
    <mergeCell ref="BD36:BG36"/>
    <mergeCell ref="BH36:BK36"/>
    <mergeCell ref="BP36:BS36"/>
    <mergeCell ref="BT36:BV36"/>
    <mergeCell ref="AV36:AY36"/>
    <mergeCell ref="D35:E35"/>
    <mergeCell ref="F35:G35"/>
    <mergeCell ref="H35:I35"/>
    <mergeCell ref="J35:K35"/>
    <mergeCell ref="AS35:AU35"/>
    <mergeCell ref="BH33:BK33"/>
    <mergeCell ref="BL33:BO33"/>
    <mergeCell ref="BP33:BS33"/>
    <mergeCell ref="BT33:BV33"/>
    <mergeCell ref="D34:E34"/>
    <mergeCell ref="F34:G34"/>
    <mergeCell ref="H34:I34"/>
    <mergeCell ref="J34:K34"/>
    <mergeCell ref="AS34:AU34"/>
    <mergeCell ref="AV34:AY34"/>
    <mergeCell ref="AV35:AY35"/>
    <mergeCell ref="AZ35:BC35"/>
    <mergeCell ref="BD35:BG35"/>
    <mergeCell ref="BH35:BK35"/>
    <mergeCell ref="BP35:BS35"/>
    <mergeCell ref="BT35:BV35"/>
    <mergeCell ref="AZ34:BC34"/>
    <mergeCell ref="BD34:BG34"/>
    <mergeCell ref="BH34:BK34"/>
    <mergeCell ref="D33:E33"/>
    <mergeCell ref="F33:G33"/>
    <mergeCell ref="H33:I33"/>
    <mergeCell ref="J33:K33"/>
    <mergeCell ref="AS33:AU33"/>
    <mergeCell ref="AV33:AY33"/>
    <mergeCell ref="AZ33:BC33"/>
    <mergeCell ref="BD33:BG33"/>
    <mergeCell ref="AS32:AU32"/>
    <mergeCell ref="AV32:AY32"/>
    <mergeCell ref="AZ32:BC32"/>
    <mergeCell ref="BD32:BG32"/>
    <mergeCell ref="AZ31:BC31"/>
    <mergeCell ref="BD31:BG31"/>
    <mergeCell ref="BH31:BK31"/>
    <mergeCell ref="BP31:BS31"/>
    <mergeCell ref="BT31:BV31"/>
    <mergeCell ref="D32:E32"/>
    <mergeCell ref="F32:G32"/>
    <mergeCell ref="H32:I32"/>
    <mergeCell ref="J32:K32"/>
    <mergeCell ref="AI32:AR32"/>
    <mergeCell ref="D31:E31"/>
    <mergeCell ref="F31:G31"/>
    <mergeCell ref="H31:I31"/>
    <mergeCell ref="J31:K31"/>
    <mergeCell ref="AS31:AU31"/>
    <mergeCell ref="AV31:AY31"/>
    <mergeCell ref="BP32:BS32"/>
    <mergeCell ref="BT32:BV32"/>
    <mergeCell ref="BH32:BK32"/>
    <mergeCell ref="BL32:BO32"/>
    <mergeCell ref="AV30:AY30"/>
    <mergeCell ref="AZ30:BC30"/>
    <mergeCell ref="BD30:BG30"/>
    <mergeCell ref="BH30:BK30"/>
    <mergeCell ref="BP30:BS30"/>
    <mergeCell ref="BT30:BV30"/>
    <mergeCell ref="AZ29:BC29"/>
    <mergeCell ref="BD29:BG29"/>
    <mergeCell ref="BH29:BK29"/>
    <mergeCell ref="BP29:BS29"/>
    <mergeCell ref="BT29:BV29"/>
    <mergeCell ref="AV29:AY29"/>
    <mergeCell ref="D30:E30"/>
    <mergeCell ref="F30:G30"/>
    <mergeCell ref="H30:I30"/>
    <mergeCell ref="J30:K30"/>
    <mergeCell ref="AS30:AU30"/>
    <mergeCell ref="D29:E29"/>
    <mergeCell ref="F29:G29"/>
    <mergeCell ref="H29:I29"/>
    <mergeCell ref="J29:K29"/>
    <mergeCell ref="AS29:AU29"/>
    <mergeCell ref="AV28:AY28"/>
    <mergeCell ref="AZ28:BC28"/>
    <mergeCell ref="BD28:BG28"/>
    <mergeCell ref="BH28:BK28"/>
    <mergeCell ref="BP28:BS28"/>
    <mergeCell ref="BT28:BV28"/>
    <mergeCell ref="AZ27:BC27"/>
    <mergeCell ref="BD27:BG27"/>
    <mergeCell ref="BH27:BK27"/>
    <mergeCell ref="BP27:BS27"/>
    <mergeCell ref="BT27:BV27"/>
    <mergeCell ref="AV27:AY27"/>
    <mergeCell ref="D28:E28"/>
    <mergeCell ref="F28:G28"/>
    <mergeCell ref="H28:I28"/>
    <mergeCell ref="J28:K28"/>
    <mergeCell ref="AS28:AU28"/>
    <mergeCell ref="D27:E27"/>
    <mergeCell ref="F27:G27"/>
    <mergeCell ref="H27:I27"/>
    <mergeCell ref="J27:K27"/>
    <mergeCell ref="AS27:AU27"/>
    <mergeCell ref="BT24:BV24"/>
    <mergeCell ref="D25:E25"/>
    <mergeCell ref="F25:G25"/>
    <mergeCell ref="H25:I25"/>
    <mergeCell ref="J25:K25"/>
    <mergeCell ref="AI25:AR25"/>
    <mergeCell ref="AS25:AU25"/>
    <mergeCell ref="AV25:AY25"/>
    <mergeCell ref="AV26:AY26"/>
    <mergeCell ref="AZ26:BC26"/>
    <mergeCell ref="BD26:BG26"/>
    <mergeCell ref="BH26:BK26"/>
    <mergeCell ref="BP26:BS26"/>
    <mergeCell ref="BT26:BV26"/>
    <mergeCell ref="AZ25:BC25"/>
    <mergeCell ref="BD25:BG25"/>
    <mergeCell ref="BH25:BK25"/>
    <mergeCell ref="BP25:BS25"/>
    <mergeCell ref="BT25:BV25"/>
    <mergeCell ref="AI23:AR23"/>
    <mergeCell ref="AS23:AU23"/>
    <mergeCell ref="D26:E26"/>
    <mergeCell ref="F26:G26"/>
    <mergeCell ref="H26:I26"/>
    <mergeCell ref="J26:K26"/>
    <mergeCell ref="AS26:AU26"/>
    <mergeCell ref="BH24:BK24"/>
    <mergeCell ref="BP24:BS24"/>
    <mergeCell ref="BT22:BV22"/>
    <mergeCell ref="BL21:BO21"/>
    <mergeCell ref="BP21:BS21"/>
    <mergeCell ref="BT21:BV21"/>
    <mergeCell ref="BT23:BV23"/>
    <mergeCell ref="D24:E24"/>
    <mergeCell ref="F24:G24"/>
    <mergeCell ref="H24:I24"/>
    <mergeCell ref="J24:K24"/>
    <mergeCell ref="AI24:AR24"/>
    <mergeCell ref="AS24:AU24"/>
    <mergeCell ref="AV24:AY24"/>
    <mergeCell ref="AZ24:BC24"/>
    <mergeCell ref="BD24:BG24"/>
    <mergeCell ref="AV23:AY23"/>
    <mergeCell ref="AZ23:BC23"/>
    <mergeCell ref="BD23:BG23"/>
    <mergeCell ref="BH23:BK23"/>
    <mergeCell ref="BL23:BO23"/>
    <mergeCell ref="BP23:BS23"/>
    <mergeCell ref="D23:E23"/>
    <mergeCell ref="F23:G23"/>
    <mergeCell ref="H23:I23"/>
    <mergeCell ref="J23:K23"/>
    <mergeCell ref="D22:E22"/>
    <mergeCell ref="F22:G22"/>
    <mergeCell ref="H22:I22"/>
    <mergeCell ref="J22:K22"/>
    <mergeCell ref="AI22:AR22"/>
    <mergeCell ref="AS22:AU22"/>
    <mergeCell ref="AV22:AY22"/>
    <mergeCell ref="BP19:BS20"/>
    <mergeCell ref="D21:E21"/>
    <mergeCell ref="F21:G21"/>
    <mergeCell ref="H21:I21"/>
    <mergeCell ref="J21:K21"/>
    <mergeCell ref="AS21:AU21"/>
    <mergeCell ref="AV21:AY21"/>
    <mergeCell ref="AZ21:BC21"/>
    <mergeCell ref="BD21:BG21"/>
    <mergeCell ref="BH21:BK21"/>
    <mergeCell ref="AS18:AU20"/>
    <mergeCell ref="AV18:BS18"/>
    <mergeCell ref="AZ22:BC22"/>
    <mergeCell ref="BD22:BG22"/>
    <mergeCell ref="BH22:BK22"/>
    <mergeCell ref="BL22:BO22"/>
    <mergeCell ref="BP22:BS22"/>
    <mergeCell ref="BT18:BV20"/>
    <mergeCell ref="H19:I20"/>
    <mergeCell ref="J19:K20"/>
    <mergeCell ref="AV19:AY20"/>
    <mergeCell ref="AZ19:BC20"/>
    <mergeCell ref="BD19:BG20"/>
    <mergeCell ref="BH19:BK20"/>
    <mergeCell ref="BL19:BO20"/>
    <mergeCell ref="C14:H14"/>
    <mergeCell ref="I14:P14"/>
    <mergeCell ref="AS14:BC14"/>
    <mergeCell ref="C18:C20"/>
    <mergeCell ref="D18:E20"/>
    <mergeCell ref="F18:G20"/>
    <mergeCell ref="H18:K18"/>
    <mergeCell ref="L18:V20"/>
    <mergeCell ref="W18:AH20"/>
    <mergeCell ref="AI18:AR20"/>
    <mergeCell ref="N5:T5"/>
    <mergeCell ref="U5:AA5"/>
    <mergeCell ref="AB5:AK5"/>
    <mergeCell ref="I12:P12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>
    <oddFooter>&amp;CTOYOTA MOTOR CORPORATION&amp;RVer 1.000J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X115"/>
  <sheetViews>
    <sheetView showGridLines="0" view="pageBreakPreview" topLeftCell="A22" zoomScaleNormal="85" zoomScaleSheetLayoutView="100" workbookViewId="0">
      <selection activeCell="AD22" sqref="AD22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57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TRACKING_LOCATION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TRACKING_LOCATION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SUM(BP20:BS28)</f>
        <v>1909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.2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7" t="s">
        <v>22</v>
      </c>
      <c r="AJ20" s="129"/>
      <c r="AK20" s="129"/>
      <c r="AL20" s="129"/>
      <c r="AM20" s="129"/>
      <c r="AN20" s="129"/>
      <c r="AO20" s="129"/>
      <c r="AP20" s="129"/>
      <c r="AQ20" s="129"/>
      <c r="AR20" s="130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21" si="0">IF(AS20="String", AZ20, IF(AS20="Number",ROUNDUP(AZ20/2,0),0))</f>
        <v>17</v>
      </c>
      <c r="BE20" s="742"/>
      <c r="BF20" s="742"/>
      <c r="BG20" s="743"/>
      <c r="BH20" s="753">
        <f t="shared" ref="BH20:BH21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1" si="2"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4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" t="s">
        <v>106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8" t="s">
        <v>23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948" t="s">
        <v>825</v>
      </c>
      <c r="AJ21" s="949"/>
      <c r="AK21" s="949"/>
      <c r="AL21" s="949"/>
      <c r="AM21" s="949"/>
      <c r="AN21" s="949"/>
      <c r="AO21" s="949"/>
      <c r="AP21" s="949"/>
      <c r="AQ21" s="949"/>
      <c r="AR21" s="950"/>
      <c r="AS21" s="752" t="s">
        <v>18</v>
      </c>
      <c r="AT21" s="752"/>
      <c r="AU21" s="752"/>
      <c r="AV21" s="741">
        <f t="shared" ref="AV21:AV29" si="3">LEN(L21)+LEN(M21)+LEN(N21)+LEN(O21)+LEN(P21)+LEN(Q21)</f>
        <v>9</v>
      </c>
      <c r="AW21" s="742"/>
      <c r="AX21" s="742"/>
      <c r="AY21" s="743"/>
      <c r="AZ21" s="753">
        <v>14</v>
      </c>
      <c r="BA21" s="754"/>
      <c r="BB21" s="754"/>
      <c r="BC21" s="755"/>
      <c r="BD21" s="741">
        <f t="shared" si="0"/>
        <v>14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23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ht="96.75" customHeight="1">
      <c r="B22" s="116"/>
      <c r="C22" s="117">
        <v>3</v>
      </c>
      <c r="D22" s="1038"/>
      <c r="E22" s="1039"/>
      <c r="F22" s="1038"/>
      <c r="G22" s="1039"/>
      <c r="H22" s="118"/>
      <c r="I22" s="118"/>
      <c r="J22" s="119"/>
      <c r="K22" s="119"/>
      <c r="L22" s="167" t="s">
        <v>827</v>
      </c>
      <c r="M22" s="167"/>
      <c r="N22" s="167"/>
      <c r="O22" s="167"/>
      <c r="P22" s="167"/>
      <c r="Q22" s="167"/>
      <c r="R22" s="167"/>
      <c r="S22" s="167"/>
      <c r="T22" s="167"/>
      <c r="U22" s="167"/>
      <c r="V22" s="168"/>
      <c r="W22" s="167" t="s">
        <v>812</v>
      </c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49" t="s">
        <v>638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1040" t="s">
        <v>515</v>
      </c>
      <c r="AT22" s="1040"/>
      <c r="AU22" s="1040"/>
      <c r="AV22" s="940">
        <f t="shared" si="3"/>
        <v>19</v>
      </c>
      <c r="AW22" s="941"/>
      <c r="AX22" s="941"/>
      <c r="AY22" s="942"/>
      <c r="AZ22" s="943">
        <v>1</v>
      </c>
      <c r="BA22" s="944"/>
      <c r="BB22" s="944"/>
      <c r="BC22" s="945"/>
      <c r="BD22" s="940">
        <f t="shared" ref="BD22:BD29" si="4">IF(COUNTIF(AS22,"*String*"),AZ22,IF(COUNTIF(AS22,"*Number*"),ROUNDUP(AZ22/2,0),0))</f>
        <v>1</v>
      </c>
      <c r="BE22" s="941"/>
      <c r="BF22" s="941"/>
      <c r="BG22" s="942"/>
      <c r="BH22" s="943">
        <f t="shared" ref="BH22:BH29" si="5">IF(AS22="Number",1,IF(COUNTIF(AS22,"*List*"),3,IF(AS22="Map", 3, IF(AS22="Boolean",1,0))))</f>
        <v>3</v>
      </c>
      <c r="BI22" s="944"/>
      <c r="BJ22" s="944"/>
      <c r="BK22" s="945"/>
      <c r="BL22" s="943">
        <v>60</v>
      </c>
      <c r="BM22" s="944"/>
      <c r="BN22" s="944"/>
      <c r="BO22" s="945"/>
      <c r="BP22" s="940">
        <f t="shared" ref="BP22:BP28" si="6">AV22+(BD22*BL22)+BH22</f>
        <v>82</v>
      </c>
      <c r="BQ22" s="941"/>
      <c r="BR22" s="941"/>
      <c r="BS22" s="942"/>
      <c r="BT22" s="1046"/>
      <c r="BU22" s="1047"/>
      <c r="BV22" s="1048"/>
      <c r="BW22" s="120"/>
      <c r="BX22" s="121"/>
    </row>
    <row r="23" spans="2:76" ht="37.5" customHeight="1">
      <c r="B23" s="116"/>
      <c r="C23" s="127">
        <v>4</v>
      </c>
      <c r="D23" s="1038"/>
      <c r="E23" s="1039"/>
      <c r="F23" s="1038"/>
      <c r="G23" s="1039"/>
      <c r="H23" s="118"/>
      <c r="I23" s="118"/>
      <c r="J23" s="119"/>
      <c r="K23" s="119"/>
      <c r="L23" s="167" t="s">
        <v>813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7" t="s">
        <v>814</v>
      </c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749" t="s">
        <v>292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1040" t="s">
        <v>514</v>
      </c>
      <c r="AT23" s="1040"/>
      <c r="AU23" s="1040"/>
      <c r="AV23" s="940">
        <f t="shared" si="3"/>
        <v>13</v>
      </c>
      <c r="AW23" s="941"/>
      <c r="AX23" s="941"/>
      <c r="AY23" s="942"/>
      <c r="AZ23" s="943">
        <v>14</v>
      </c>
      <c r="BA23" s="944"/>
      <c r="BB23" s="944"/>
      <c r="BC23" s="945"/>
      <c r="BD23" s="940">
        <f t="shared" si="4"/>
        <v>14</v>
      </c>
      <c r="BE23" s="941"/>
      <c r="BF23" s="941"/>
      <c r="BG23" s="942"/>
      <c r="BH23" s="943">
        <f t="shared" si="5"/>
        <v>3</v>
      </c>
      <c r="BI23" s="944"/>
      <c r="BJ23" s="944"/>
      <c r="BK23" s="945"/>
      <c r="BL23" s="943">
        <v>60</v>
      </c>
      <c r="BM23" s="944"/>
      <c r="BN23" s="944"/>
      <c r="BO23" s="945"/>
      <c r="BP23" s="940">
        <f t="shared" si="6"/>
        <v>856</v>
      </c>
      <c r="BQ23" s="941"/>
      <c r="BR23" s="941"/>
      <c r="BS23" s="942"/>
      <c r="BT23" s="1046"/>
      <c r="BU23" s="1047"/>
      <c r="BV23" s="1048"/>
      <c r="BW23" s="120"/>
      <c r="BX23" s="121"/>
    </row>
    <row r="24" spans="2:76" ht="22.5" customHeight="1">
      <c r="B24" s="116"/>
      <c r="C24" s="117">
        <v>5</v>
      </c>
      <c r="D24" s="1038"/>
      <c r="E24" s="1039"/>
      <c r="F24" s="1038"/>
      <c r="G24" s="1039"/>
      <c r="H24" s="118"/>
      <c r="I24" s="118"/>
      <c r="J24" s="119"/>
      <c r="K24" s="119"/>
      <c r="L24" s="167" t="s">
        <v>815</v>
      </c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7" t="s">
        <v>816</v>
      </c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749" t="s">
        <v>639</v>
      </c>
      <c r="AJ24" s="750"/>
      <c r="AK24" s="750"/>
      <c r="AL24" s="750"/>
      <c r="AM24" s="750"/>
      <c r="AN24" s="750"/>
      <c r="AO24" s="750"/>
      <c r="AP24" s="750"/>
      <c r="AQ24" s="750"/>
      <c r="AR24" s="751"/>
      <c r="AS24" s="1040" t="s">
        <v>515</v>
      </c>
      <c r="AT24" s="1040"/>
      <c r="AU24" s="1040"/>
      <c r="AV24" s="940">
        <f t="shared" si="3"/>
        <v>13</v>
      </c>
      <c r="AW24" s="941"/>
      <c r="AX24" s="941"/>
      <c r="AY24" s="942"/>
      <c r="AZ24" s="988">
        <v>10</v>
      </c>
      <c r="BA24" s="989"/>
      <c r="BB24" s="989"/>
      <c r="BC24" s="990"/>
      <c r="BD24" s="940">
        <f t="shared" si="4"/>
        <v>5</v>
      </c>
      <c r="BE24" s="941"/>
      <c r="BF24" s="941"/>
      <c r="BG24" s="942"/>
      <c r="BH24" s="943">
        <f t="shared" si="5"/>
        <v>3</v>
      </c>
      <c r="BI24" s="944"/>
      <c r="BJ24" s="944"/>
      <c r="BK24" s="945"/>
      <c r="BL24" s="943">
        <v>60</v>
      </c>
      <c r="BM24" s="944"/>
      <c r="BN24" s="944"/>
      <c r="BO24" s="945"/>
      <c r="BP24" s="940">
        <f t="shared" si="6"/>
        <v>316</v>
      </c>
      <c r="BQ24" s="941"/>
      <c r="BR24" s="941"/>
      <c r="BS24" s="942"/>
      <c r="BT24" s="1046"/>
      <c r="BU24" s="1047"/>
      <c r="BV24" s="1048"/>
      <c r="BW24" s="120"/>
      <c r="BX24" s="121"/>
    </row>
    <row r="25" spans="2:76" ht="42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 t="s">
        <v>817</v>
      </c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7" t="s">
        <v>818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640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1040" t="s">
        <v>515</v>
      </c>
      <c r="AT25" s="1040"/>
      <c r="AU25" s="1040"/>
      <c r="AV25" s="940">
        <f t="shared" si="3"/>
        <v>17</v>
      </c>
      <c r="AW25" s="941"/>
      <c r="AX25" s="941"/>
      <c r="AY25" s="942"/>
      <c r="AZ25" s="988">
        <v>1</v>
      </c>
      <c r="BA25" s="989"/>
      <c r="BB25" s="989"/>
      <c r="BC25" s="990"/>
      <c r="BD25" s="940">
        <f t="shared" si="4"/>
        <v>1</v>
      </c>
      <c r="BE25" s="941"/>
      <c r="BF25" s="941"/>
      <c r="BG25" s="942"/>
      <c r="BH25" s="943">
        <f t="shared" si="5"/>
        <v>3</v>
      </c>
      <c r="BI25" s="944"/>
      <c r="BJ25" s="944"/>
      <c r="BK25" s="945"/>
      <c r="BL25" s="943">
        <v>60</v>
      </c>
      <c r="BM25" s="944"/>
      <c r="BN25" s="944"/>
      <c r="BO25" s="945"/>
      <c r="BP25" s="940">
        <f t="shared" si="6"/>
        <v>80</v>
      </c>
      <c r="BQ25" s="941"/>
      <c r="BR25" s="941"/>
      <c r="BS25" s="942"/>
      <c r="BT25" s="1046"/>
      <c r="BU25" s="1047"/>
      <c r="BV25" s="1048"/>
      <c r="BW25" s="120"/>
      <c r="BX25" s="121"/>
    </row>
    <row r="26" spans="2:76" ht="32.25" customHeight="1">
      <c r="B26" s="116"/>
      <c r="C26" s="117">
        <v>7</v>
      </c>
      <c r="D26" s="1038"/>
      <c r="E26" s="1039"/>
      <c r="F26" s="1038"/>
      <c r="G26" s="1039"/>
      <c r="H26" s="118"/>
      <c r="I26" s="118"/>
      <c r="J26" s="119"/>
      <c r="K26" s="119"/>
      <c r="L26" s="167" t="s">
        <v>819</v>
      </c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7" t="s">
        <v>820</v>
      </c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749" t="s">
        <v>641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1040" t="s">
        <v>515</v>
      </c>
      <c r="AT26" s="1040"/>
      <c r="AU26" s="1040"/>
      <c r="AV26" s="940">
        <f t="shared" si="3"/>
        <v>13</v>
      </c>
      <c r="AW26" s="941"/>
      <c r="AX26" s="941"/>
      <c r="AY26" s="942"/>
      <c r="AZ26" s="988">
        <v>10</v>
      </c>
      <c r="BA26" s="989"/>
      <c r="BB26" s="989"/>
      <c r="BC26" s="990"/>
      <c r="BD26" s="940">
        <f t="shared" si="4"/>
        <v>5</v>
      </c>
      <c r="BE26" s="941"/>
      <c r="BF26" s="941"/>
      <c r="BG26" s="942"/>
      <c r="BH26" s="943">
        <f t="shared" si="5"/>
        <v>3</v>
      </c>
      <c r="BI26" s="944"/>
      <c r="BJ26" s="944"/>
      <c r="BK26" s="945"/>
      <c r="BL26" s="943">
        <v>60</v>
      </c>
      <c r="BM26" s="944"/>
      <c r="BN26" s="944"/>
      <c r="BO26" s="945"/>
      <c r="BP26" s="940">
        <f t="shared" si="6"/>
        <v>316</v>
      </c>
      <c r="BQ26" s="941"/>
      <c r="BR26" s="941"/>
      <c r="BS26" s="942"/>
      <c r="BT26" s="1046"/>
      <c r="BU26" s="1047"/>
      <c r="BV26" s="1048"/>
      <c r="BW26" s="120"/>
      <c r="BX26" s="121"/>
    </row>
    <row r="27" spans="2:76" ht="45.75" customHeight="1">
      <c r="B27" s="116"/>
      <c r="C27" s="127">
        <v>8</v>
      </c>
      <c r="D27" s="1038"/>
      <c r="E27" s="1039"/>
      <c r="F27" s="1038"/>
      <c r="G27" s="1039"/>
      <c r="H27" s="118"/>
      <c r="I27" s="118"/>
      <c r="J27" s="119"/>
      <c r="K27" s="119"/>
      <c r="L27" s="167" t="s">
        <v>821</v>
      </c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7" t="s">
        <v>822</v>
      </c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749" t="s">
        <v>642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1040" t="s">
        <v>515</v>
      </c>
      <c r="AT27" s="1040"/>
      <c r="AU27" s="1040"/>
      <c r="AV27" s="940">
        <f t="shared" si="3"/>
        <v>17</v>
      </c>
      <c r="AW27" s="941"/>
      <c r="AX27" s="941"/>
      <c r="AY27" s="942"/>
      <c r="AZ27" s="940">
        <v>1</v>
      </c>
      <c r="BA27" s="941"/>
      <c r="BB27" s="941"/>
      <c r="BC27" s="942"/>
      <c r="BD27" s="940">
        <f t="shared" si="4"/>
        <v>1</v>
      </c>
      <c r="BE27" s="941"/>
      <c r="BF27" s="941"/>
      <c r="BG27" s="942"/>
      <c r="BH27" s="943">
        <f t="shared" si="5"/>
        <v>3</v>
      </c>
      <c r="BI27" s="944"/>
      <c r="BJ27" s="944"/>
      <c r="BK27" s="945"/>
      <c r="BL27" s="943">
        <v>60</v>
      </c>
      <c r="BM27" s="944"/>
      <c r="BN27" s="944"/>
      <c r="BO27" s="945"/>
      <c r="BP27" s="940">
        <f t="shared" si="6"/>
        <v>80</v>
      </c>
      <c r="BQ27" s="941"/>
      <c r="BR27" s="941"/>
      <c r="BS27" s="942"/>
      <c r="BT27" s="1046"/>
      <c r="BU27" s="1047"/>
      <c r="BV27" s="1048"/>
      <c r="BW27" s="120"/>
      <c r="BX27" s="121"/>
    </row>
    <row r="28" spans="2:76" ht="28.5" customHeight="1">
      <c r="B28" s="116"/>
      <c r="C28" s="117">
        <v>9</v>
      </c>
      <c r="D28" s="1038"/>
      <c r="E28" s="1039"/>
      <c r="F28" s="1038"/>
      <c r="G28" s="1039"/>
      <c r="H28" s="118"/>
      <c r="I28" s="118"/>
      <c r="J28" s="119"/>
      <c r="K28" s="119"/>
      <c r="L28" s="167" t="s">
        <v>823</v>
      </c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7" t="s">
        <v>824</v>
      </c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749" t="s">
        <v>1175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1040" t="s">
        <v>515</v>
      </c>
      <c r="AT28" s="1040"/>
      <c r="AU28" s="1040"/>
      <c r="AV28" s="940">
        <f t="shared" si="3"/>
        <v>13</v>
      </c>
      <c r="AW28" s="941"/>
      <c r="AX28" s="941"/>
      <c r="AY28" s="942"/>
      <c r="AZ28" s="940">
        <v>3</v>
      </c>
      <c r="BA28" s="941"/>
      <c r="BB28" s="941"/>
      <c r="BC28" s="942"/>
      <c r="BD28" s="940">
        <f t="shared" si="4"/>
        <v>2</v>
      </c>
      <c r="BE28" s="941"/>
      <c r="BF28" s="941"/>
      <c r="BG28" s="942"/>
      <c r="BH28" s="943">
        <f t="shared" si="5"/>
        <v>3</v>
      </c>
      <c r="BI28" s="944"/>
      <c r="BJ28" s="944"/>
      <c r="BK28" s="945"/>
      <c r="BL28" s="943">
        <v>60</v>
      </c>
      <c r="BM28" s="944"/>
      <c r="BN28" s="944"/>
      <c r="BO28" s="945"/>
      <c r="BP28" s="940">
        <f t="shared" si="6"/>
        <v>136</v>
      </c>
      <c r="BQ28" s="941"/>
      <c r="BR28" s="941"/>
      <c r="BS28" s="942"/>
      <c r="BT28" s="1046"/>
      <c r="BU28" s="1047"/>
      <c r="BV28" s="1048"/>
      <c r="BW28" s="120"/>
      <c r="BX28" s="121"/>
    </row>
    <row r="29" spans="2:76" s="234" customFormat="1">
      <c r="B29" s="253"/>
      <c r="C29" s="117">
        <v>10</v>
      </c>
      <c r="D29" s="747"/>
      <c r="E29" s="748"/>
      <c r="F29" s="747"/>
      <c r="G29" s="748"/>
      <c r="H29" s="266"/>
      <c r="I29" s="266"/>
      <c r="J29" s="267"/>
      <c r="K29" s="267"/>
      <c r="L29" s="20" t="s">
        <v>832</v>
      </c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0" t="s">
        <v>832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4" t="s">
        <v>834</v>
      </c>
      <c r="AJ29" s="765"/>
      <c r="AK29" s="765"/>
      <c r="AL29" s="765"/>
      <c r="AM29" s="765"/>
      <c r="AN29" s="765"/>
      <c r="AO29" s="765"/>
      <c r="AP29" s="765"/>
      <c r="AQ29" s="765"/>
      <c r="AR29" s="766"/>
      <c r="AS29" s="752" t="s">
        <v>833</v>
      </c>
      <c r="AT29" s="752"/>
      <c r="AU29" s="752"/>
      <c r="AV29" s="741">
        <f t="shared" si="3"/>
        <v>3</v>
      </c>
      <c r="AW29" s="742"/>
      <c r="AX29" s="742"/>
      <c r="AY29" s="743"/>
      <c r="AZ29" s="741">
        <v>10</v>
      </c>
      <c r="BA29" s="742"/>
      <c r="BB29" s="742"/>
      <c r="BC29" s="743"/>
      <c r="BD29" s="741">
        <f t="shared" si="4"/>
        <v>5</v>
      </c>
      <c r="BE29" s="742"/>
      <c r="BF29" s="742"/>
      <c r="BG29" s="743"/>
      <c r="BH29" s="753">
        <f t="shared" si="5"/>
        <v>1</v>
      </c>
      <c r="BI29" s="754"/>
      <c r="BJ29" s="754"/>
      <c r="BK29" s="755"/>
      <c r="BL29" s="753"/>
      <c r="BM29" s="754"/>
      <c r="BN29" s="754"/>
      <c r="BO29" s="755"/>
      <c r="BP29" s="741">
        <f t="shared" ref="BP29" si="7">AV29+BD29+BH29</f>
        <v>9</v>
      </c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1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1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1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1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1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1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1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1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1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1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1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1:76" ht="12.25" customHeight="1" thickBot="1">
      <c r="A60" s="269"/>
      <c r="B60" s="270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  <c r="AN60" s="271"/>
      <c r="AO60" s="271"/>
      <c r="AP60" s="271"/>
      <c r="AQ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1"/>
      <c r="BD60" s="271"/>
      <c r="BE60" s="271"/>
      <c r="BF60" s="271"/>
      <c r="BG60" s="271"/>
      <c r="BH60" s="271"/>
      <c r="BI60" s="271"/>
      <c r="BJ60" s="271"/>
      <c r="BK60" s="271"/>
      <c r="BL60" s="271"/>
      <c r="BM60" s="271"/>
      <c r="BN60" s="271"/>
      <c r="BO60" s="271"/>
      <c r="BP60" s="271"/>
      <c r="BQ60" s="271"/>
      <c r="BR60" s="271"/>
      <c r="BS60" s="271"/>
      <c r="BT60" s="271"/>
      <c r="BU60" s="271"/>
      <c r="BV60" s="271"/>
      <c r="BW60" s="272"/>
      <c r="BX60" s="273"/>
    </row>
    <row r="61" spans="1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1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1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1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</sheetData>
  <mergeCells count="477">
    <mergeCell ref="F57:G57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D57:E57"/>
    <mergeCell ref="D52:E52"/>
    <mergeCell ref="F52:G52"/>
    <mergeCell ref="AI52:AR52"/>
    <mergeCell ref="D29:E29"/>
    <mergeCell ref="F29:G29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C14:H14"/>
    <mergeCell ref="I14:P14"/>
    <mergeCell ref="Q14:U14"/>
    <mergeCell ref="V14:AB14"/>
    <mergeCell ref="BL20:BO20"/>
    <mergeCell ref="BP20:BS20"/>
    <mergeCell ref="D22:E22"/>
    <mergeCell ref="BT18:BV19"/>
    <mergeCell ref="AV19:AY19"/>
    <mergeCell ref="AZ19:BC19"/>
    <mergeCell ref="BD19:BG19"/>
    <mergeCell ref="BH19:BK19"/>
    <mergeCell ref="BL19:BO19"/>
    <mergeCell ref="BP19:BS19"/>
    <mergeCell ref="BT22:BV22"/>
    <mergeCell ref="BP53:BS53"/>
    <mergeCell ref="BT53:BV53"/>
    <mergeCell ref="BP54:BS54"/>
    <mergeCell ref="AZ54:BC54"/>
    <mergeCell ref="BT54:BV54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54:BO54"/>
    <mergeCell ref="D53:E53"/>
    <mergeCell ref="F53:G53"/>
    <mergeCell ref="AS53:AU53"/>
    <mergeCell ref="AV53:AY53"/>
    <mergeCell ref="AZ53:BC53"/>
    <mergeCell ref="BD53:BG53"/>
    <mergeCell ref="BH53:BK53"/>
    <mergeCell ref="BL53:BO53"/>
    <mergeCell ref="D54:E54"/>
    <mergeCell ref="F54:G54"/>
    <mergeCell ref="AI54:AR54"/>
    <mergeCell ref="AS54:AU54"/>
    <mergeCell ref="AV54:AY54"/>
    <mergeCell ref="BD54:BG54"/>
    <mergeCell ref="BH54:BK54"/>
    <mergeCell ref="AI53:AR53"/>
    <mergeCell ref="BT55:BV55"/>
    <mergeCell ref="D56:E56"/>
    <mergeCell ref="F56:G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D55:E55"/>
    <mergeCell ref="F55:G55"/>
    <mergeCell ref="AS55:AU55"/>
    <mergeCell ref="AV55:AY55"/>
    <mergeCell ref="AZ55:BC55"/>
    <mergeCell ref="BD55:BG55"/>
    <mergeCell ref="BH55:BK55"/>
    <mergeCell ref="BL55:BO55"/>
    <mergeCell ref="BP55:BS55"/>
    <mergeCell ref="AI55:AR55"/>
    <mergeCell ref="AI56:AR56"/>
    <mergeCell ref="AS57:AU57"/>
    <mergeCell ref="AV57:AY57"/>
    <mergeCell ref="AZ57:BC57"/>
    <mergeCell ref="BD57:BG57"/>
    <mergeCell ref="BH57:BK57"/>
    <mergeCell ref="BL57:BO57"/>
    <mergeCell ref="BP57:BS57"/>
    <mergeCell ref="BT57:BV57"/>
    <mergeCell ref="AI57:AR57"/>
    <mergeCell ref="BT58:BV58"/>
    <mergeCell ref="D59:E59"/>
    <mergeCell ref="F59:G59"/>
    <mergeCell ref="AS59:AU59"/>
    <mergeCell ref="AV59:AY59"/>
    <mergeCell ref="AZ59:BC59"/>
    <mergeCell ref="BD59:BG59"/>
    <mergeCell ref="BH59:BK59"/>
    <mergeCell ref="BL59:BO59"/>
    <mergeCell ref="BP59:BS59"/>
    <mergeCell ref="BT59:BV59"/>
    <mergeCell ref="D58:E58"/>
    <mergeCell ref="F58:G58"/>
    <mergeCell ref="AS58:AU58"/>
    <mergeCell ref="AV58:AY58"/>
    <mergeCell ref="AZ58:BC58"/>
    <mergeCell ref="BD58:BG58"/>
    <mergeCell ref="BH58:BK58"/>
    <mergeCell ref="BL58:BO58"/>
    <mergeCell ref="BP58:BS58"/>
    <mergeCell ref="AI58:AR58"/>
    <mergeCell ref="AI59:AR59"/>
    <mergeCell ref="BP44:BS44"/>
    <mergeCell ref="BT44:BV44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6:BS46"/>
    <mergeCell ref="BT46:BV46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6:BS36"/>
    <mergeCell ref="BT36:BV36"/>
    <mergeCell ref="BP37:BS37"/>
    <mergeCell ref="BT37:BV37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BP38:BS38"/>
    <mergeCell ref="BT38:BV38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42:BS42"/>
    <mergeCell ref="BT42:BV42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3:BS43"/>
    <mergeCell ref="BT43:BV43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AI29:AR29"/>
    <mergeCell ref="AS29:AU29"/>
    <mergeCell ref="AV29:AY29"/>
    <mergeCell ref="AZ29:BC29"/>
    <mergeCell ref="BD29:BG29"/>
    <mergeCell ref="BH29:BK29"/>
    <mergeCell ref="BL29:BO29"/>
    <mergeCell ref="BP30:BS30"/>
    <mergeCell ref="BT30:BV30"/>
    <mergeCell ref="BP29:BS29"/>
    <mergeCell ref="BT29:BV29"/>
    <mergeCell ref="BP31:BS31"/>
    <mergeCell ref="BT31:BV31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L31:BO31"/>
    <mergeCell ref="BP32:BS32"/>
    <mergeCell ref="BT32:BV32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BT33:BV33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4:BS34"/>
    <mergeCell ref="BT34:BV34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P22:BS22"/>
    <mergeCell ref="BP24:BS24"/>
    <mergeCell ref="BT24:BV24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P26:BS26"/>
    <mergeCell ref="BT26:BV26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L26:BO26"/>
    <mergeCell ref="BP28:BS28"/>
    <mergeCell ref="BT28:BV28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15"/>
  <sheetViews>
    <sheetView showGridLines="0" view="pageBreakPreview" zoomScaleNormal="85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58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TRACKING_MODE_MONITORING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509" t="s">
        <v>31</v>
      </c>
      <c r="D12" s="510"/>
      <c r="E12" s="510"/>
      <c r="F12" s="510"/>
      <c r="G12" s="510"/>
      <c r="H12" s="511"/>
      <c r="I12" s="512" t="str">
        <f ca="1">C8</f>
        <v>TRACKING_MODE_MONITORING</v>
      </c>
      <c r="J12" s="513"/>
      <c r="K12" s="513"/>
      <c r="L12" s="513"/>
      <c r="M12" s="513"/>
      <c r="N12" s="513"/>
      <c r="O12" s="513"/>
      <c r="P12" s="514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52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1276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526" t="s">
        <v>6</v>
      </c>
      <c r="W13" s="132" t="s">
        <v>38</v>
      </c>
      <c r="X13" s="132"/>
      <c r="Y13" s="52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SUM(BP20:BS28)</f>
        <v>69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515"/>
      <c r="BE14" s="515"/>
      <c r="BF14" s="515"/>
      <c r="BG14" s="515"/>
      <c r="BH14" s="515"/>
      <c r="BI14" s="515"/>
      <c r="BJ14" s="515"/>
      <c r="BK14" s="515"/>
      <c r="BL14" s="515"/>
      <c r="BM14" s="515"/>
      <c r="BN14" s="515"/>
      <c r="BO14" s="515"/>
      <c r="BP14" s="515"/>
      <c r="BQ14" s="515"/>
      <c r="BR14" s="515"/>
      <c r="BS14" s="515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.25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519" t="s">
        <v>21</v>
      </c>
      <c r="M20" s="519"/>
      <c r="N20" s="519"/>
      <c r="O20" s="519"/>
      <c r="P20" s="519"/>
      <c r="Q20" s="519"/>
      <c r="R20" s="519"/>
      <c r="S20" s="519"/>
      <c r="T20" s="519"/>
      <c r="U20" s="519"/>
      <c r="V20" s="520"/>
      <c r="W20" s="518" t="s">
        <v>21</v>
      </c>
      <c r="X20" s="519"/>
      <c r="Y20" s="519"/>
      <c r="Z20" s="519"/>
      <c r="AA20" s="519"/>
      <c r="AB20" s="519"/>
      <c r="AC20" s="519"/>
      <c r="AD20" s="519"/>
      <c r="AE20" s="519"/>
      <c r="AF20" s="519"/>
      <c r="AG20" s="519"/>
      <c r="AH20" s="520"/>
      <c r="AI20" s="527" t="s">
        <v>22</v>
      </c>
      <c r="AJ20" s="528"/>
      <c r="AK20" s="528"/>
      <c r="AL20" s="528"/>
      <c r="AM20" s="528"/>
      <c r="AN20" s="528"/>
      <c r="AO20" s="528"/>
      <c r="AP20" s="528"/>
      <c r="AQ20" s="528"/>
      <c r="AR20" s="529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21" si="0">IF(AS20="String", AZ20, IF(AS20="Number",ROUNDUP(AZ20/2,0),0))</f>
        <v>17</v>
      </c>
      <c r="BE20" s="742"/>
      <c r="BF20" s="742"/>
      <c r="BG20" s="743"/>
      <c r="BH20" s="753">
        <f t="shared" ref="BH20:BH21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22" si="2"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6.2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522" t="s">
        <v>185</v>
      </c>
      <c r="M21" s="522"/>
      <c r="N21" s="522"/>
      <c r="O21" s="522"/>
      <c r="P21" s="522"/>
      <c r="Q21" s="522"/>
      <c r="R21" s="522"/>
      <c r="S21" s="522"/>
      <c r="T21" s="522"/>
      <c r="U21" s="522"/>
      <c r="V21" s="523"/>
      <c r="W21" s="521" t="s">
        <v>1278</v>
      </c>
      <c r="X21" s="522"/>
      <c r="Y21" s="522"/>
      <c r="Z21" s="522"/>
      <c r="AA21" s="522"/>
      <c r="AB21" s="522"/>
      <c r="AC21" s="522"/>
      <c r="AD21" s="522"/>
      <c r="AE21" s="522"/>
      <c r="AF21" s="522"/>
      <c r="AG21" s="522"/>
      <c r="AH21" s="523"/>
      <c r="AI21" s="948" t="s">
        <v>1277</v>
      </c>
      <c r="AJ21" s="949"/>
      <c r="AK21" s="949"/>
      <c r="AL21" s="949"/>
      <c r="AM21" s="949"/>
      <c r="AN21" s="949"/>
      <c r="AO21" s="949"/>
      <c r="AP21" s="949"/>
      <c r="AQ21" s="949"/>
      <c r="AR21" s="950"/>
      <c r="AS21" s="752" t="s">
        <v>42</v>
      </c>
      <c r="AT21" s="752"/>
      <c r="AU21" s="752"/>
      <c r="AV21" s="741">
        <f t="shared" ref="AV21:AV22" si="3">LEN(L21)+LEN(M21)+LEN(N21)+LEN(O21)+LEN(P21)+LEN(Q21)</f>
        <v>21</v>
      </c>
      <c r="AW21" s="742"/>
      <c r="AX21" s="742"/>
      <c r="AY21" s="743"/>
      <c r="AZ21" s="753">
        <v>3</v>
      </c>
      <c r="BA21" s="754"/>
      <c r="BB21" s="754"/>
      <c r="BC21" s="755"/>
      <c r="BD21" s="741">
        <f t="shared" si="0"/>
        <v>2</v>
      </c>
      <c r="BE21" s="742"/>
      <c r="BF21" s="742"/>
      <c r="BG21" s="743"/>
      <c r="BH21" s="753">
        <f t="shared" si="1"/>
        <v>1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24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ht="31.5" customHeight="1">
      <c r="B22" s="116"/>
      <c r="C22" s="117">
        <v>3</v>
      </c>
      <c r="D22" s="1038"/>
      <c r="E22" s="1039"/>
      <c r="F22" s="1038"/>
      <c r="G22" s="1039"/>
      <c r="H22" s="118"/>
      <c r="I22" s="118"/>
      <c r="J22" s="119"/>
      <c r="K22" s="119"/>
      <c r="L22" s="524" t="s">
        <v>862</v>
      </c>
      <c r="M22" s="524"/>
      <c r="N22" s="524"/>
      <c r="O22" s="524"/>
      <c r="P22" s="524"/>
      <c r="Q22" s="524"/>
      <c r="R22" s="524"/>
      <c r="S22" s="524"/>
      <c r="T22" s="524"/>
      <c r="U22" s="524"/>
      <c r="V22" s="525"/>
      <c r="W22" s="524" t="s">
        <v>861</v>
      </c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7"/>
      <c r="AI22" s="815" t="s">
        <v>1279</v>
      </c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42</v>
      </c>
      <c r="AT22" s="752"/>
      <c r="AU22" s="752"/>
      <c r="AV22" s="741">
        <f t="shared" si="3"/>
        <v>10</v>
      </c>
      <c r="AW22" s="742"/>
      <c r="AX22" s="742"/>
      <c r="AY22" s="743"/>
      <c r="AZ22" s="741">
        <v>10</v>
      </c>
      <c r="BA22" s="742"/>
      <c r="BB22" s="742"/>
      <c r="BC22" s="743"/>
      <c r="BD22" s="741">
        <f t="shared" ref="BD22" si="4">IF(COUNTIF(AS22,"*String*"),AZ22,IF(COUNTIF(AS22,"*Number*"),ROUNDUP(AZ22/2,0),0))</f>
        <v>5</v>
      </c>
      <c r="BE22" s="742"/>
      <c r="BF22" s="742"/>
      <c r="BG22" s="743"/>
      <c r="BH22" s="753">
        <f t="shared" ref="BH22" si="5">IF(AS22="Number",1,IF(COUNTIF(AS22,"*List*"),3,IF(AS22="Map", 3, IF(AS22="Boolean",1,0))))</f>
        <v>1</v>
      </c>
      <c r="BI22" s="754"/>
      <c r="BJ22" s="754"/>
      <c r="BK22" s="755"/>
      <c r="BL22" s="753"/>
      <c r="BM22" s="754"/>
      <c r="BN22" s="754"/>
      <c r="BO22" s="755"/>
      <c r="BP22" s="741">
        <f t="shared" si="2"/>
        <v>16</v>
      </c>
      <c r="BQ22" s="742"/>
      <c r="BR22" s="742"/>
      <c r="BS22" s="743"/>
      <c r="BT22" s="1046"/>
      <c r="BU22" s="1047"/>
      <c r="BV22" s="1048"/>
      <c r="BW22" s="120"/>
      <c r="BX22" s="121"/>
    </row>
    <row r="23" spans="2:76" ht="27" customHeight="1">
      <c r="B23" s="116"/>
      <c r="C23" s="127">
        <v>4</v>
      </c>
      <c r="D23" s="1038"/>
      <c r="E23" s="1039"/>
      <c r="F23" s="1038"/>
      <c r="G23" s="1039"/>
      <c r="H23" s="118"/>
      <c r="I23" s="118"/>
      <c r="J23" s="119"/>
      <c r="K23" s="119"/>
      <c r="L23" s="524" t="s">
        <v>832</v>
      </c>
      <c r="M23" s="524"/>
      <c r="N23" s="524"/>
      <c r="O23" s="524"/>
      <c r="P23" s="524"/>
      <c r="Q23" s="524"/>
      <c r="R23" s="524"/>
      <c r="S23" s="524"/>
      <c r="T23" s="524"/>
      <c r="U23" s="524"/>
      <c r="V23" s="525"/>
      <c r="W23" s="524" t="s">
        <v>832</v>
      </c>
      <c r="X23" s="524"/>
      <c r="Y23" s="524"/>
      <c r="Z23" s="524"/>
      <c r="AA23" s="524"/>
      <c r="AB23" s="524"/>
      <c r="AC23" s="524"/>
      <c r="AD23" s="524"/>
      <c r="AE23" s="524"/>
      <c r="AF23" s="524"/>
      <c r="AG23" s="524"/>
      <c r="AH23" s="525"/>
      <c r="AI23" s="764" t="s">
        <v>834</v>
      </c>
      <c r="AJ23" s="765"/>
      <c r="AK23" s="765"/>
      <c r="AL23" s="765"/>
      <c r="AM23" s="765"/>
      <c r="AN23" s="765"/>
      <c r="AO23" s="765"/>
      <c r="AP23" s="765"/>
      <c r="AQ23" s="765"/>
      <c r="AR23" s="766"/>
      <c r="AS23" s="752" t="s">
        <v>42</v>
      </c>
      <c r="AT23" s="752"/>
      <c r="AU23" s="752"/>
      <c r="AV23" s="741">
        <f t="shared" ref="AV23" si="6">LEN(L23)+LEN(M23)+LEN(N23)+LEN(O23)+LEN(P23)+LEN(Q23)</f>
        <v>3</v>
      </c>
      <c r="AW23" s="742"/>
      <c r="AX23" s="742"/>
      <c r="AY23" s="743"/>
      <c r="AZ23" s="741">
        <v>10</v>
      </c>
      <c r="BA23" s="742"/>
      <c r="BB23" s="742"/>
      <c r="BC23" s="743"/>
      <c r="BD23" s="741">
        <f t="shared" ref="BD23" si="7">IF(COUNTIF(AS23,"*String*"),AZ23,IF(COUNTIF(AS23,"*Number*"),ROUNDUP(AZ23/2,0),0))</f>
        <v>5</v>
      </c>
      <c r="BE23" s="742"/>
      <c r="BF23" s="742"/>
      <c r="BG23" s="743"/>
      <c r="BH23" s="753">
        <f t="shared" ref="BH23" si="8">IF(AS23="Number",1,IF(COUNTIF(AS23,"*List*"),3,IF(AS23="Map", 3, IF(AS23="Boolean",1,0))))</f>
        <v>1</v>
      </c>
      <c r="BI23" s="754"/>
      <c r="BJ23" s="754"/>
      <c r="BK23" s="755"/>
      <c r="BL23" s="753"/>
      <c r="BM23" s="754"/>
      <c r="BN23" s="754"/>
      <c r="BO23" s="755"/>
      <c r="BP23" s="741">
        <f t="shared" ref="BP23" si="9">AV23+BD23+BH23</f>
        <v>9</v>
      </c>
      <c r="BQ23" s="742"/>
      <c r="BR23" s="742"/>
      <c r="BS23" s="743"/>
      <c r="BT23" s="1046"/>
      <c r="BU23" s="1047"/>
      <c r="BV23" s="1048"/>
      <c r="BW23" s="120"/>
      <c r="BX23" s="121"/>
    </row>
    <row r="24" spans="2:76">
      <c r="B24" s="116"/>
      <c r="C24" s="117"/>
      <c r="D24" s="1038"/>
      <c r="E24" s="1039"/>
      <c r="F24" s="1038"/>
      <c r="G24" s="1039"/>
      <c r="H24" s="118"/>
      <c r="I24" s="118"/>
      <c r="J24" s="119"/>
      <c r="K24" s="119"/>
      <c r="L24" s="513"/>
      <c r="M24" s="513"/>
      <c r="N24" s="513"/>
      <c r="O24" s="513"/>
      <c r="P24" s="513"/>
      <c r="Q24" s="513"/>
      <c r="R24" s="513"/>
      <c r="S24" s="513"/>
      <c r="T24" s="513"/>
      <c r="U24" s="513"/>
      <c r="V24" s="514"/>
      <c r="W24" s="513"/>
      <c r="X24" s="513"/>
      <c r="Y24" s="513"/>
      <c r="Z24" s="513"/>
      <c r="AA24" s="513"/>
      <c r="AB24" s="513"/>
      <c r="AC24" s="513"/>
      <c r="AD24" s="513"/>
      <c r="AE24" s="513"/>
      <c r="AF24" s="513"/>
      <c r="AG24" s="513"/>
      <c r="AH24" s="514"/>
      <c r="AI24" s="749"/>
      <c r="AJ24" s="750"/>
      <c r="AK24" s="750"/>
      <c r="AL24" s="750"/>
      <c r="AM24" s="750"/>
      <c r="AN24" s="750"/>
      <c r="AO24" s="750"/>
      <c r="AP24" s="750"/>
      <c r="AQ24" s="750"/>
      <c r="AR24" s="751"/>
      <c r="AS24" s="1040"/>
      <c r="AT24" s="1040"/>
      <c r="AU24" s="1040"/>
      <c r="AV24" s="940"/>
      <c r="AW24" s="941"/>
      <c r="AX24" s="941"/>
      <c r="AY24" s="942"/>
      <c r="AZ24" s="988"/>
      <c r="BA24" s="989"/>
      <c r="BB24" s="989"/>
      <c r="BC24" s="990"/>
      <c r="BD24" s="940"/>
      <c r="BE24" s="941"/>
      <c r="BF24" s="941"/>
      <c r="BG24" s="942"/>
      <c r="BH24" s="943"/>
      <c r="BI24" s="944"/>
      <c r="BJ24" s="944"/>
      <c r="BK24" s="945"/>
      <c r="BL24" s="943"/>
      <c r="BM24" s="944"/>
      <c r="BN24" s="944"/>
      <c r="BO24" s="945"/>
      <c r="BP24" s="940"/>
      <c r="BQ24" s="941"/>
      <c r="BR24" s="941"/>
      <c r="BS24" s="942"/>
      <c r="BT24" s="1046"/>
      <c r="BU24" s="1047"/>
      <c r="BV24" s="1048"/>
      <c r="BW24" s="120"/>
      <c r="BX24" s="121"/>
    </row>
    <row r="25" spans="2:76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513"/>
      <c r="M25" s="513"/>
      <c r="N25" s="513"/>
      <c r="O25" s="513"/>
      <c r="P25" s="513"/>
      <c r="Q25" s="513"/>
      <c r="R25" s="513"/>
      <c r="S25" s="513"/>
      <c r="T25" s="513"/>
      <c r="U25" s="513"/>
      <c r="V25" s="514"/>
      <c r="W25" s="513"/>
      <c r="X25" s="513"/>
      <c r="Y25" s="513"/>
      <c r="Z25" s="513"/>
      <c r="AA25" s="513"/>
      <c r="AB25" s="513"/>
      <c r="AC25" s="513"/>
      <c r="AD25" s="513"/>
      <c r="AE25" s="513"/>
      <c r="AF25" s="513"/>
      <c r="AG25" s="513"/>
      <c r="AH25" s="514"/>
      <c r="AI25" s="749"/>
      <c r="AJ25" s="750"/>
      <c r="AK25" s="750"/>
      <c r="AL25" s="750"/>
      <c r="AM25" s="750"/>
      <c r="AN25" s="750"/>
      <c r="AO25" s="750"/>
      <c r="AP25" s="750"/>
      <c r="AQ25" s="750"/>
      <c r="AR25" s="751"/>
      <c r="AS25" s="1040"/>
      <c r="AT25" s="1040"/>
      <c r="AU25" s="1040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3"/>
      <c r="BM25" s="944"/>
      <c r="BN25" s="944"/>
      <c r="BO25" s="945"/>
      <c r="BP25" s="940"/>
      <c r="BQ25" s="941"/>
      <c r="BR25" s="941"/>
      <c r="BS25" s="942"/>
      <c r="BT25" s="1046"/>
      <c r="BU25" s="1047"/>
      <c r="BV25" s="1048"/>
      <c r="BW25" s="120"/>
      <c r="BX25" s="121"/>
    </row>
    <row r="26" spans="2:76">
      <c r="B26" s="116"/>
      <c r="C26" s="117"/>
      <c r="D26" s="1038"/>
      <c r="E26" s="1039"/>
      <c r="F26" s="1038"/>
      <c r="G26" s="1039"/>
      <c r="H26" s="118"/>
      <c r="I26" s="118"/>
      <c r="J26" s="119"/>
      <c r="K26" s="119"/>
      <c r="L26" s="513"/>
      <c r="M26" s="513"/>
      <c r="N26" s="513"/>
      <c r="O26" s="513"/>
      <c r="P26" s="513"/>
      <c r="Q26" s="513"/>
      <c r="R26" s="513"/>
      <c r="S26" s="513"/>
      <c r="T26" s="513"/>
      <c r="U26" s="513"/>
      <c r="V26" s="514"/>
      <c r="W26" s="513"/>
      <c r="X26" s="513"/>
      <c r="Y26" s="513"/>
      <c r="Z26" s="513"/>
      <c r="AA26" s="513"/>
      <c r="AB26" s="513"/>
      <c r="AC26" s="513"/>
      <c r="AD26" s="513"/>
      <c r="AE26" s="513"/>
      <c r="AF26" s="513"/>
      <c r="AG26" s="513"/>
      <c r="AH26" s="514"/>
      <c r="AI26" s="749"/>
      <c r="AJ26" s="750"/>
      <c r="AK26" s="750"/>
      <c r="AL26" s="750"/>
      <c r="AM26" s="750"/>
      <c r="AN26" s="750"/>
      <c r="AO26" s="750"/>
      <c r="AP26" s="750"/>
      <c r="AQ26" s="750"/>
      <c r="AR26" s="751"/>
      <c r="AS26" s="1040"/>
      <c r="AT26" s="1040"/>
      <c r="AU26" s="1040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3"/>
      <c r="BM26" s="944"/>
      <c r="BN26" s="944"/>
      <c r="BO26" s="945"/>
      <c r="BP26" s="940"/>
      <c r="BQ26" s="941"/>
      <c r="BR26" s="941"/>
      <c r="BS26" s="942"/>
      <c r="BT26" s="1046"/>
      <c r="BU26" s="1047"/>
      <c r="BV26" s="1048"/>
      <c r="BW26" s="120"/>
      <c r="BX26" s="121"/>
    </row>
    <row r="27" spans="2:76">
      <c r="B27" s="116"/>
      <c r="C27" s="127"/>
      <c r="D27" s="1038"/>
      <c r="E27" s="1039"/>
      <c r="F27" s="1038"/>
      <c r="G27" s="1039"/>
      <c r="H27" s="118"/>
      <c r="I27" s="118"/>
      <c r="J27" s="119"/>
      <c r="K27" s="119"/>
      <c r="L27" s="513"/>
      <c r="M27" s="513"/>
      <c r="N27" s="513"/>
      <c r="O27" s="513"/>
      <c r="P27" s="513"/>
      <c r="Q27" s="513"/>
      <c r="R27" s="513"/>
      <c r="S27" s="513"/>
      <c r="T27" s="513"/>
      <c r="U27" s="513"/>
      <c r="V27" s="514"/>
      <c r="W27" s="513"/>
      <c r="X27" s="513"/>
      <c r="Y27" s="513"/>
      <c r="Z27" s="513"/>
      <c r="AA27" s="513"/>
      <c r="AB27" s="513"/>
      <c r="AC27" s="513"/>
      <c r="AD27" s="513"/>
      <c r="AE27" s="513"/>
      <c r="AF27" s="513"/>
      <c r="AG27" s="513"/>
      <c r="AH27" s="514"/>
      <c r="AI27" s="749"/>
      <c r="AJ27" s="750"/>
      <c r="AK27" s="750"/>
      <c r="AL27" s="750"/>
      <c r="AM27" s="750"/>
      <c r="AN27" s="750"/>
      <c r="AO27" s="750"/>
      <c r="AP27" s="750"/>
      <c r="AQ27" s="750"/>
      <c r="AR27" s="751"/>
      <c r="AS27" s="1040"/>
      <c r="AT27" s="1040"/>
      <c r="AU27" s="1040"/>
      <c r="AV27" s="940"/>
      <c r="AW27" s="941"/>
      <c r="AX27" s="941"/>
      <c r="AY27" s="942"/>
      <c r="AZ27" s="940"/>
      <c r="BA27" s="941"/>
      <c r="BB27" s="941"/>
      <c r="BC27" s="942"/>
      <c r="BD27" s="940"/>
      <c r="BE27" s="941"/>
      <c r="BF27" s="941"/>
      <c r="BG27" s="942"/>
      <c r="BH27" s="943"/>
      <c r="BI27" s="944"/>
      <c r="BJ27" s="944"/>
      <c r="BK27" s="945"/>
      <c r="BL27" s="943"/>
      <c r="BM27" s="944"/>
      <c r="BN27" s="944"/>
      <c r="BO27" s="945"/>
      <c r="BP27" s="940"/>
      <c r="BQ27" s="941"/>
      <c r="BR27" s="941"/>
      <c r="BS27" s="942"/>
      <c r="BT27" s="1046"/>
      <c r="BU27" s="1047"/>
      <c r="BV27" s="1048"/>
      <c r="BW27" s="120"/>
      <c r="BX27" s="121"/>
    </row>
    <row r="28" spans="2:76">
      <c r="B28" s="116"/>
      <c r="C28" s="117"/>
      <c r="D28" s="1038"/>
      <c r="E28" s="1039"/>
      <c r="F28" s="1038"/>
      <c r="G28" s="1039"/>
      <c r="H28" s="118"/>
      <c r="I28" s="118"/>
      <c r="J28" s="119"/>
      <c r="K28" s="119"/>
      <c r="L28" s="513"/>
      <c r="M28" s="513"/>
      <c r="N28" s="513"/>
      <c r="O28" s="513"/>
      <c r="P28" s="513"/>
      <c r="Q28" s="513"/>
      <c r="R28" s="513"/>
      <c r="S28" s="513"/>
      <c r="T28" s="513"/>
      <c r="U28" s="513"/>
      <c r="V28" s="514"/>
      <c r="W28" s="513"/>
      <c r="X28" s="513"/>
      <c r="Y28" s="513"/>
      <c r="Z28" s="513"/>
      <c r="AA28" s="513"/>
      <c r="AB28" s="513"/>
      <c r="AC28" s="513"/>
      <c r="AD28" s="513"/>
      <c r="AE28" s="513"/>
      <c r="AF28" s="513"/>
      <c r="AG28" s="513"/>
      <c r="AH28" s="514"/>
      <c r="AI28" s="749"/>
      <c r="AJ28" s="750"/>
      <c r="AK28" s="750"/>
      <c r="AL28" s="750"/>
      <c r="AM28" s="750"/>
      <c r="AN28" s="750"/>
      <c r="AO28" s="750"/>
      <c r="AP28" s="750"/>
      <c r="AQ28" s="750"/>
      <c r="AR28" s="751"/>
      <c r="AS28" s="1040"/>
      <c r="AT28" s="1040"/>
      <c r="AU28" s="1040"/>
      <c r="AV28" s="940"/>
      <c r="AW28" s="941"/>
      <c r="AX28" s="941"/>
      <c r="AY28" s="942"/>
      <c r="AZ28" s="940"/>
      <c r="BA28" s="941"/>
      <c r="BB28" s="941"/>
      <c r="BC28" s="942"/>
      <c r="BD28" s="940"/>
      <c r="BE28" s="941"/>
      <c r="BF28" s="941"/>
      <c r="BG28" s="942"/>
      <c r="BH28" s="943"/>
      <c r="BI28" s="944"/>
      <c r="BJ28" s="944"/>
      <c r="BK28" s="945"/>
      <c r="BL28" s="943"/>
      <c r="BM28" s="944"/>
      <c r="BN28" s="944"/>
      <c r="BO28" s="945"/>
      <c r="BP28" s="940"/>
      <c r="BQ28" s="941"/>
      <c r="BR28" s="941"/>
      <c r="BS28" s="942"/>
      <c r="BT28" s="1046"/>
      <c r="BU28" s="1047"/>
      <c r="BV28" s="1048"/>
      <c r="BW28" s="120"/>
      <c r="BX28" s="121"/>
    </row>
    <row r="29" spans="2:76" s="234" customFormat="1">
      <c r="B29" s="253"/>
      <c r="C29" s="117"/>
      <c r="D29" s="747"/>
      <c r="E29" s="748"/>
      <c r="F29" s="747"/>
      <c r="G29" s="748"/>
      <c r="H29" s="266"/>
      <c r="I29" s="266"/>
      <c r="J29" s="267"/>
      <c r="K29" s="267"/>
      <c r="L29" s="524"/>
      <c r="M29" s="524"/>
      <c r="N29" s="524"/>
      <c r="O29" s="524"/>
      <c r="P29" s="524"/>
      <c r="Q29" s="524"/>
      <c r="R29" s="524"/>
      <c r="S29" s="524"/>
      <c r="T29" s="524"/>
      <c r="U29" s="524"/>
      <c r="V29" s="525"/>
      <c r="W29" s="524"/>
      <c r="X29" s="524"/>
      <c r="Y29" s="524"/>
      <c r="Z29" s="524"/>
      <c r="AA29" s="524"/>
      <c r="AB29" s="524"/>
      <c r="AC29" s="524"/>
      <c r="AD29" s="524"/>
      <c r="AE29" s="524"/>
      <c r="AF29" s="524"/>
      <c r="AG29" s="524"/>
      <c r="AH29" s="525"/>
      <c r="AI29" s="764"/>
      <c r="AJ29" s="765"/>
      <c r="AK29" s="765"/>
      <c r="AL29" s="765"/>
      <c r="AM29" s="765"/>
      <c r="AN29" s="765"/>
      <c r="AO29" s="765"/>
      <c r="AP29" s="765"/>
      <c r="AQ29" s="765"/>
      <c r="AR29" s="766"/>
      <c r="AS29" s="752"/>
      <c r="AT29" s="752"/>
      <c r="AU29" s="752"/>
      <c r="AV29" s="741"/>
      <c r="AW29" s="742"/>
      <c r="AX29" s="742"/>
      <c r="AY29" s="743"/>
      <c r="AZ29" s="741"/>
      <c r="BA29" s="742"/>
      <c r="BB29" s="742"/>
      <c r="BC29" s="743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44"/>
      <c r="BU29" s="745"/>
      <c r="BV29" s="746"/>
      <c r="BW29" s="255"/>
      <c r="BX29" s="252"/>
    </row>
    <row r="30" spans="2:76" s="234" customFormat="1">
      <c r="B30" s="253"/>
      <c r="C30" s="261"/>
      <c r="D30" s="747"/>
      <c r="E30" s="748"/>
      <c r="F30" s="747"/>
      <c r="G30" s="748"/>
      <c r="H30" s="266"/>
      <c r="I30" s="266"/>
      <c r="J30" s="267"/>
      <c r="K30" s="267"/>
      <c r="L30" s="524"/>
      <c r="M30" s="524"/>
      <c r="N30" s="524"/>
      <c r="O30" s="524"/>
      <c r="P30" s="524"/>
      <c r="Q30" s="524"/>
      <c r="R30" s="524"/>
      <c r="S30" s="524"/>
      <c r="T30" s="524"/>
      <c r="U30" s="524"/>
      <c r="V30" s="525"/>
      <c r="W30" s="524"/>
      <c r="X30" s="524"/>
      <c r="Y30" s="524"/>
      <c r="Z30" s="524"/>
      <c r="AA30" s="524"/>
      <c r="AB30" s="524"/>
      <c r="AC30" s="524"/>
      <c r="AD30" s="524"/>
      <c r="AE30" s="524"/>
      <c r="AF30" s="524"/>
      <c r="AG30" s="524"/>
      <c r="AH30" s="525"/>
      <c r="AI30" s="764"/>
      <c r="AJ30" s="765"/>
      <c r="AK30" s="765"/>
      <c r="AL30" s="765"/>
      <c r="AM30" s="765"/>
      <c r="AN30" s="765"/>
      <c r="AO30" s="765"/>
      <c r="AP30" s="765"/>
      <c r="AQ30" s="765"/>
      <c r="AR30" s="766"/>
      <c r="AS30" s="752"/>
      <c r="AT30" s="752"/>
      <c r="AU30" s="752"/>
      <c r="AV30" s="741"/>
      <c r="AW30" s="742"/>
      <c r="AX30" s="742"/>
      <c r="AY30" s="743"/>
      <c r="AZ30" s="741"/>
      <c r="BA30" s="742"/>
      <c r="BB30" s="742"/>
      <c r="BC30" s="743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44"/>
      <c r="BU30" s="745"/>
      <c r="BV30" s="746"/>
      <c r="BW30" s="255"/>
      <c r="BX30" s="252"/>
    </row>
    <row r="31" spans="2:76" s="234" customForma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524"/>
      <c r="M31" s="524"/>
      <c r="N31" s="524"/>
      <c r="O31" s="524"/>
      <c r="P31" s="524"/>
      <c r="Q31" s="524"/>
      <c r="R31" s="524"/>
      <c r="S31" s="524"/>
      <c r="T31" s="524"/>
      <c r="U31" s="524"/>
      <c r="V31" s="525"/>
      <c r="W31" s="524"/>
      <c r="X31" s="524"/>
      <c r="Y31" s="524"/>
      <c r="Z31" s="524"/>
      <c r="AA31" s="524"/>
      <c r="AB31" s="524"/>
      <c r="AC31" s="524"/>
      <c r="AD31" s="524"/>
      <c r="AE31" s="524"/>
      <c r="AF31" s="524"/>
      <c r="AG31" s="524"/>
      <c r="AH31" s="525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2"/>
      <c r="AT31" s="752"/>
      <c r="AU31" s="752"/>
      <c r="AV31" s="741"/>
      <c r="AW31" s="742"/>
      <c r="AX31" s="742"/>
      <c r="AY31" s="743"/>
      <c r="AZ31" s="741"/>
      <c r="BA31" s="742"/>
      <c r="BB31" s="742"/>
      <c r="BC31" s="743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44"/>
      <c r="BU31" s="745"/>
      <c r="BV31" s="746"/>
      <c r="BW31" s="255"/>
      <c r="BX31" s="252"/>
    </row>
    <row r="32" spans="2:76" s="234" customFormat="1">
      <c r="B32" s="253"/>
      <c r="C32" s="261"/>
      <c r="D32" s="747"/>
      <c r="E32" s="748"/>
      <c r="F32" s="747"/>
      <c r="G32" s="748"/>
      <c r="H32" s="266"/>
      <c r="I32" s="266"/>
      <c r="J32" s="267"/>
      <c r="K32" s="267"/>
      <c r="L32" s="524"/>
      <c r="M32" s="524"/>
      <c r="N32" s="524"/>
      <c r="O32" s="524"/>
      <c r="P32" s="524"/>
      <c r="Q32" s="524"/>
      <c r="R32" s="524"/>
      <c r="S32" s="524"/>
      <c r="T32" s="524"/>
      <c r="U32" s="524"/>
      <c r="V32" s="525"/>
      <c r="W32" s="524"/>
      <c r="X32" s="524"/>
      <c r="Y32" s="524"/>
      <c r="Z32" s="524"/>
      <c r="AA32" s="524"/>
      <c r="AB32" s="524"/>
      <c r="AC32" s="524"/>
      <c r="AD32" s="524"/>
      <c r="AE32" s="524"/>
      <c r="AF32" s="524"/>
      <c r="AG32" s="524"/>
      <c r="AH32" s="525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752"/>
      <c r="AT32" s="752"/>
      <c r="AU32" s="752"/>
      <c r="AV32" s="741"/>
      <c r="AW32" s="742"/>
      <c r="AX32" s="742"/>
      <c r="AY32" s="743"/>
      <c r="AZ32" s="741"/>
      <c r="BA32" s="742"/>
      <c r="BB32" s="742"/>
      <c r="BC32" s="743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44"/>
      <c r="BU32" s="745"/>
      <c r="BV32" s="746"/>
      <c r="BW32" s="255"/>
      <c r="BX32" s="252"/>
    </row>
    <row r="33" spans="2:76" s="234" customFormat="1">
      <c r="B33" s="253"/>
      <c r="C33" s="261"/>
      <c r="D33" s="747"/>
      <c r="E33" s="748"/>
      <c r="F33" s="747"/>
      <c r="G33" s="748"/>
      <c r="H33" s="266"/>
      <c r="I33" s="266"/>
      <c r="J33" s="267"/>
      <c r="K33" s="267"/>
      <c r="L33" s="524"/>
      <c r="M33" s="524"/>
      <c r="N33" s="524"/>
      <c r="O33" s="524"/>
      <c r="P33" s="524"/>
      <c r="Q33" s="524"/>
      <c r="R33" s="524"/>
      <c r="S33" s="524"/>
      <c r="T33" s="524"/>
      <c r="U33" s="524"/>
      <c r="V33" s="525"/>
      <c r="W33" s="524"/>
      <c r="X33" s="524"/>
      <c r="Y33" s="524"/>
      <c r="Z33" s="524"/>
      <c r="AA33" s="524"/>
      <c r="AB33" s="524"/>
      <c r="AC33" s="524"/>
      <c r="AD33" s="524"/>
      <c r="AE33" s="524"/>
      <c r="AF33" s="524"/>
      <c r="AG33" s="524"/>
      <c r="AH33" s="525"/>
      <c r="AI33" s="764"/>
      <c r="AJ33" s="765"/>
      <c r="AK33" s="765"/>
      <c r="AL33" s="765"/>
      <c r="AM33" s="765"/>
      <c r="AN33" s="765"/>
      <c r="AO33" s="765"/>
      <c r="AP33" s="765"/>
      <c r="AQ33" s="765"/>
      <c r="AR33" s="766"/>
      <c r="AS33" s="752"/>
      <c r="AT33" s="752"/>
      <c r="AU33" s="752"/>
      <c r="AV33" s="741"/>
      <c r="AW33" s="742"/>
      <c r="AX33" s="742"/>
      <c r="AY33" s="743"/>
      <c r="AZ33" s="741"/>
      <c r="BA33" s="742"/>
      <c r="BB33" s="742"/>
      <c r="BC33" s="743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44"/>
      <c r="BU33" s="745"/>
      <c r="BV33" s="746"/>
      <c r="BW33" s="255"/>
      <c r="BX33" s="252"/>
    </row>
    <row r="34" spans="2:76" s="234" customForma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524"/>
      <c r="M34" s="524"/>
      <c r="N34" s="524"/>
      <c r="O34" s="524"/>
      <c r="P34" s="524"/>
      <c r="Q34" s="524"/>
      <c r="R34" s="524"/>
      <c r="S34" s="524"/>
      <c r="T34" s="524"/>
      <c r="U34" s="524"/>
      <c r="V34" s="525"/>
      <c r="W34" s="524"/>
      <c r="X34" s="524"/>
      <c r="Y34" s="524"/>
      <c r="Z34" s="524"/>
      <c r="AA34" s="524"/>
      <c r="AB34" s="524"/>
      <c r="AC34" s="524"/>
      <c r="AD34" s="524"/>
      <c r="AE34" s="524"/>
      <c r="AF34" s="524"/>
      <c r="AG34" s="524"/>
      <c r="AH34" s="525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752"/>
      <c r="AT34" s="752"/>
      <c r="AU34" s="752"/>
      <c r="AV34" s="741"/>
      <c r="AW34" s="742"/>
      <c r="AX34" s="742"/>
      <c r="AY34" s="743"/>
      <c r="AZ34" s="741"/>
      <c r="BA34" s="742"/>
      <c r="BB34" s="742"/>
      <c r="BC34" s="743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44"/>
      <c r="BU34" s="745"/>
      <c r="BV34" s="746"/>
      <c r="BW34" s="255"/>
      <c r="BX34" s="252"/>
    </row>
    <row r="35" spans="2:76" s="234" customForma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524"/>
      <c r="M35" s="524"/>
      <c r="N35" s="524"/>
      <c r="O35" s="524"/>
      <c r="P35" s="524"/>
      <c r="Q35" s="524"/>
      <c r="R35" s="524"/>
      <c r="S35" s="524"/>
      <c r="T35" s="524"/>
      <c r="U35" s="524"/>
      <c r="V35" s="525"/>
      <c r="W35" s="524"/>
      <c r="X35" s="524"/>
      <c r="Y35" s="524"/>
      <c r="Z35" s="524"/>
      <c r="AA35" s="524"/>
      <c r="AB35" s="524"/>
      <c r="AC35" s="524"/>
      <c r="AD35" s="524"/>
      <c r="AE35" s="524"/>
      <c r="AF35" s="524"/>
      <c r="AG35" s="524"/>
      <c r="AH35" s="525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752"/>
      <c r="AT35" s="752"/>
      <c r="AU35" s="752"/>
      <c r="AV35" s="741"/>
      <c r="AW35" s="742"/>
      <c r="AX35" s="742"/>
      <c r="AY35" s="743"/>
      <c r="AZ35" s="741"/>
      <c r="BA35" s="742"/>
      <c r="BB35" s="742"/>
      <c r="BC35" s="743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44"/>
      <c r="BU35" s="745"/>
      <c r="BV35" s="746"/>
      <c r="BW35" s="255"/>
      <c r="BX35" s="252"/>
    </row>
    <row r="36" spans="2:76" s="234" customForma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524"/>
      <c r="M36" s="524"/>
      <c r="N36" s="524"/>
      <c r="O36" s="524"/>
      <c r="P36" s="524"/>
      <c r="Q36" s="524"/>
      <c r="R36" s="524"/>
      <c r="S36" s="524"/>
      <c r="T36" s="524"/>
      <c r="U36" s="524"/>
      <c r="V36" s="525"/>
      <c r="W36" s="524"/>
      <c r="X36" s="524"/>
      <c r="Y36" s="524"/>
      <c r="Z36" s="524"/>
      <c r="AA36" s="524"/>
      <c r="AB36" s="524"/>
      <c r="AC36" s="524"/>
      <c r="AD36" s="524"/>
      <c r="AE36" s="524"/>
      <c r="AF36" s="524"/>
      <c r="AG36" s="524"/>
      <c r="AH36" s="525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752"/>
      <c r="AT36" s="752"/>
      <c r="AU36" s="752"/>
      <c r="AV36" s="741"/>
      <c r="AW36" s="742"/>
      <c r="AX36" s="742"/>
      <c r="AY36" s="743"/>
      <c r="AZ36" s="741"/>
      <c r="BA36" s="742"/>
      <c r="BB36" s="742"/>
      <c r="BC36" s="743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44"/>
      <c r="BU36" s="745"/>
      <c r="BV36" s="746"/>
      <c r="BW36" s="255"/>
      <c r="BX36" s="252"/>
    </row>
    <row r="37" spans="2:76" s="234" customForma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524"/>
      <c r="M37" s="524"/>
      <c r="N37" s="524"/>
      <c r="O37" s="524"/>
      <c r="P37" s="524"/>
      <c r="Q37" s="524"/>
      <c r="R37" s="524"/>
      <c r="S37" s="524"/>
      <c r="T37" s="524"/>
      <c r="U37" s="524"/>
      <c r="V37" s="525"/>
      <c r="W37" s="524"/>
      <c r="X37" s="524"/>
      <c r="Y37" s="524"/>
      <c r="Z37" s="524"/>
      <c r="AA37" s="524"/>
      <c r="AB37" s="524"/>
      <c r="AC37" s="524"/>
      <c r="AD37" s="524"/>
      <c r="AE37" s="524"/>
      <c r="AF37" s="524"/>
      <c r="AG37" s="524"/>
      <c r="AH37" s="525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752"/>
      <c r="AT37" s="752"/>
      <c r="AU37" s="752"/>
      <c r="AV37" s="741"/>
      <c r="AW37" s="742"/>
      <c r="AX37" s="742"/>
      <c r="AY37" s="743"/>
      <c r="AZ37" s="741"/>
      <c r="BA37" s="742"/>
      <c r="BB37" s="742"/>
      <c r="BC37" s="743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44"/>
      <c r="BU37" s="745"/>
      <c r="BV37" s="746"/>
      <c r="BW37" s="255"/>
      <c r="BX37" s="252"/>
    </row>
    <row r="38" spans="2:76" s="234" customForma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524"/>
      <c r="M38" s="524"/>
      <c r="N38" s="524"/>
      <c r="O38" s="524"/>
      <c r="P38" s="524"/>
      <c r="Q38" s="524"/>
      <c r="R38" s="524"/>
      <c r="S38" s="524"/>
      <c r="T38" s="524"/>
      <c r="U38" s="524"/>
      <c r="V38" s="525"/>
      <c r="W38" s="524"/>
      <c r="X38" s="524"/>
      <c r="Y38" s="524"/>
      <c r="Z38" s="524"/>
      <c r="AA38" s="524"/>
      <c r="AB38" s="524"/>
      <c r="AC38" s="524"/>
      <c r="AD38" s="524"/>
      <c r="AE38" s="524"/>
      <c r="AF38" s="524"/>
      <c r="AG38" s="524"/>
      <c r="AH38" s="525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752"/>
      <c r="AT38" s="752"/>
      <c r="AU38" s="752"/>
      <c r="AV38" s="741"/>
      <c r="AW38" s="742"/>
      <c r="AX38" s="742"/>
      <c r="AY38" s="743"/>
      <c r="AZ38" s="741"/>
      <c r="BA38" s="742"/>
      <c r="BB38" s="742"/>
      <c r="BC38" s="743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44"/>
      <c r="BU38" s="745"/>
      <c r="BV38" s="746"/>
      <c r="BW38" s="255"/>
      <c r="BX38" s="252"/>
    </row>
    <row r="39" spans="2:76" s="234" customForma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524"/>
      <c r="M39" s="524"/>
      <c r="N39" s="524"/>
      <c r="O39" s="524"/>
      <c r="P39" s="524"/>
      <c r="Q39" s="524"/>
      <c r="R39" s="524"/>
      <c r="S39" s="524"/>
      <c r="T39" s="524"/>
      <c r="U39" s="524"/>
      <c r="V39" s="525"/>
      <c r="W39" s="524"/>
      <c r="X39" s="524"/>
      <c r="Y39" s="524"/>
      <c r="Z39" s="524"/>
      <c r="AA39" s="524"/>
      <c r="AB39" s="524"/>
      <c r="AC39" s="524"/>
      <c r="AD39" s="524"/>
      <c r="AE39" s="524"/>
      <c r="AF39" s="524"/>
      <c r="AG39" s="524"/>
      <c r="AH39" s="525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752"/>
      <c r="AT39" s="752"/>
      <c r="AU39" s="752"/>
      <c r="AV39" s="741"/>
      <c r="AW39" s="742"/>
      <c r="AX39" s="742"/>
      <c r="AY39" s="743"/>
      <c r="AZ39" s="741"/>
      <c r="BA39" s="742"/>
      <c r="BB39" s="742"/>
      <c r="BC39" s="743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44"/>
      <c r="BU39" s="745"/>
      <c r="BV39" s="746"/>
      <c r="BW39" s="255"/>
      <c r="BX39" s="252"/>
    </row>
    <row r="40" spans="2:76" s="234" customForma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524"/>
      <c r="M40" s="524"/>
      <c r="N40" s="524"/>
      <c r="O40" s="524"/>
      <c r="P40" s="524"/>
      <c r="Q40" s="524"/>
      <c r="R40" s="524"/>
      <c r="S40" s="524"/>
      <c r="T40" s="524"/>
      <c r="U40" s="524"/>
      <c r="V40" s="525"/>
      <c r="W40" s="524"/>
      <c r="X40" s="524"/>
      <c r="Y40" s="524"/>
      <c r="Z40" s="524"/>
      <c r="AA40" s="524"/>
      <c r="AB40" s="524"/>
      <c r="AC40" s="524"/>
      <c r="AD40" s="524"/>
      <c r="AE40" s="524"/>
      <c r="AF40" s="524"/>
      <c r="AG40" s="524"/>
      <c r="AH40" s="525"/>
      <c r="AI40" s="764"/>
      <c r="AJ40" s="765"/>
      <c r="AK40" s="765"/>
      <c r="AL40" s="765"/>
      <c r="AM40" s="765"/>
      <c r="AN40" s="765"/>
      <c r="AO40" s="765"/>
      <c r="AP40" s="765"/>
      <c r="AQ40" s="765"/>
      <c r="AR40" s="766"/>
      <c r="AS40" s="752"/>
      <c r="AT40" s="752"/>
      <c r="AU40" s="752"/>
      <c r="AV40" s="741"/>
      <c r="AW40" s="742"/>
      <c r="AX40" s="742"/>
      <c r="AY40" s="743"/>
      <c r="AZ40" s="741"/>
      <c r="BA40" s="742"/>
      <c r="BB40" s="742"/>
      <c r="BC40" s="743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44"/>
      <c r="BU40" s="745"/>
      <c r="BV40" s="746"/>
      <c r="BW40" s="255"/>
      <c r="BX40" s="252"/>
    </row>
    <row r="41" spans="2:76" s="234" customForma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524"/>
      <c r="M41" s="524"/>
      <c r="N41" s="524"/>
      <c r="O41" s="524"/>
      <c r="P41" s="524"/>
      <c r="Q41" s="524"/>
      <c r="R41" s="524"/>
      <c r="S41" s="524"/>
      <c r="T41" s="524"/>
      <c r="U41" s="524"/>
      <c r="V41" s="525"/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5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752"/>
      <c r="AT41" s="752"/>
      <c r="AU41" s="752"/>
      <c r="AV41" s="741"/>
      <c r="AW41" s="742"/>
      <c r="AX41" s="742"/>
      <c r="AY41" s="743"/>
      <c r="AZ41" s="741"/>
      <c r="BA41" s="742"/>
      <c r="BB41" s="742"/>
      <c r="BC41" s="743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44"/>
      <c r="BU41" s="745"/>
      <c r="BV41" s="746"/>
      <c r="BW41" s="255"/>
      <c r="BX41" s="252"/>
    </row>
    <row r="42" spans="2:76" s="234" customForma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524"/>
      <c r="M42" s="524"/>
      <c r="N42" s="524"/>
      <c r="O42" s="524"/>
      <c r="P42" s="524"/>
      <c r="Q42" s="524"/>
      <c r="R42" s="524"/>
      <c r="S42" s="524"/>
      <c r="T42" s="524"/>
      <c r="U42" s="524"/>
      <c r="V42" s="525"/>
      <c r="W42" s="524"/>
      <c r="X42" s="524"/>
      <c r="Y42" s="524"/>
      <c r="Z42" s="524"/>
      <c r="AA42" s="524"/>
      <c r="AB42" s="524"/>
      <c r="AC42" s="524"/>
      <c r="AD42" s="524"/>
      <c r="AE42" s="524"/>
      <c r="AF42" s="524"/>
      <c r="AG42" s="524"/>
      <c r="AH42" s="525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752"/>
      <c r="AT42" s="752"/>
      <c r="AU42" s="75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44"/>
      <c r="BU42" s="745"/>
      <c r="BV42" s="746"/>
      <c r="BW42" s="255"/>
      <c r="BX42" s="252"/>
    </row>
    <row r="43" spans="2:76" s="234" customForma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524"/>
      <c r="M43" s="524"/>
      <c r="N43" s="524"/>
      <c r="O43" s="524"/>
      <c r="P43" s="524"/>
      <c r="Q43" s="524"/>
      <c r="R43" s="524"/>
      <c r="S43" s="524"/>
      <c r="T43" s="524"/>
      <c r="U43" s="524"/>
      <c r="V43" s="525"/>
      <c r="W43" s="524"/>
      <c r="X43" s="524"/>
      <c r="Y43" s="524"/>
      <c r="Z43" s="524"/>
      <c r="AA43" s="524"/>
      <c r="AB43" s="524"/>
      <c r="AC43" s="524"/>
      <c r="AD43" s="524"/>
      <c r="AE43" s="524"/>
      <c r="AF43" s="524"/>
      <c r="AG43" s="524"/>
      <c r="AH43" s="525"/>
      <c r="AI43" s="764"/>
      <c r="AJ43" s="765"/>
      <c r="AK43" s="765"/>
      <c r="AL43" s="765"/>
      <c r="AM43" s="765"/>
      <c r="AN43" s="765"/>
      <c r="AO43" s="765"/>
      <c r="AP43" s="765"/>
      <c r="AQ43" s="765"/>
      <c r="AR43" s="766"/>
      <c r="AS43" s="752"/>
      <c r="AT43" s="752"/>
      <c r="AU43" s="75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44"/>
      <c r="BU43" s="745"/>
      <c r="BV43" s="746"/>
      <c r="BW43" s="255"/>
      <c r="BX43" s="252"/>
    </row>
    <row r="44" spans="2:76" s="234" customForma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524"/>
      <c r="M44" s="524"/>
      <c r="N44" s="524"/>
      <c r="O44" s="524"/>
      <c r="P44" s="524"/>
      <c r="Q44" s="524"/>
      <c r="R44" s="524"/>
      <c r="S44" s="524"/>
      <c r="T44" s="524"/>
      <c r="U44" s="524"/>
      <c r="V44" s="525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5"/>
      <c r="AI44" s="764"/>
      <c r="AJ44" s="765"/>
      <c r="AK44" s="765"/>
      <c r="AL44" s="765"/>
      <c r="AM44" s="765"/>
      <c r="AN44" s="765"/>
      <c r="AO44" s="765"/>
      <c r="AP44" s="765"/>
      <c r="AQ44" s="765"/>
      <c r="AR44" s="766"/>
      <c r="AS44" s="752"/>
      <c r="AT44" s="752"/>
      <c r="AU44" s="752"/>
      <c r="AV44" s="741"/>
      <c r="AW44" s="742"/>
      <c r="AX44" s="742"/>
      <c r="AY44" s="743"/>
      <c r="AZ44" s="741"/>
      <c r="BA44" s="742"/>
      <c r="BB44" s="742"/>
      <c r="BC44" s="743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44"/>
      <c r="BU44" s="745"/>
      <c r="BV44" s="746"/>
      <c r="BW44" s="255"/>
      <c r="BX44" s="252"/>
    </row>
    <row r="45" spans="2:76" s="234" customForma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524"/>
      <c r="M45" s="524"/>
      <c r="N45" s="524"/>
      <c r="O45" s="524"/>
      <c r="P45" s="524"/>
      <c r="Q45" s="524"/>
      <c r="R45" s="524"/>
      <c r="S45" s="524"/>
      <c r="T45" s="524"/>
      <c r="U45" s="524"/>
      <c r="V45" s="525"/>
      <c r="W45" s="524"/>
      <c r="X45" s="524"/>
      <c r="Y45" s="524"/>
      <c r="Z45" s="524"/>
      <c r="AA45" s="524"/>
      <c r="AB45" s="524"/>
      <c r="AC45" s="524"/>
      <c r="AD45" s="524"/>
      <c r="AE45" s="524"/>
      <c r="AF45" s="524"/>
      <c r="AG45" s="524"/>
      <c r="AH45" s="525"/>
      <c r="AI45" s="764"/>
      <c r="AJ45" s="765"/>
      <c r="AK45" s="765"/>
      <c r="AL45" s="765"/>
      <c r="AM45" s="765"/>
      <c r="AN45" s="765"/>
      <c r="AO45" s="765"/>
      <c r="AP45" s="765"/>
      <c r="AQ45" s="765"/>
      <c r="AR45" s="766"/>
      <c r="AS45" s="752"/>
      <c r="AT45" s="752"/>
      <c r="AU45" s="752"/>
      <c r="AV45" s="741"/>
      <c r="AW45" s="742"/>
      <c r="AX45" s="742"/>
      <c r="AY45" s="743"/>
      <c r="AZ45" s="741"/>
      <c r="BA45" s="742"/>
      <c r="BB45" s="742"/>
      <c r="BC45" s="743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44"/>
      <c r="BU45" s="745"/>
      <c r="BV45" s="746"/>
      <c r="BW45" s="255"/>
      <c r="BX45" s="252"/>
    </row>
    <row r="46" spans="2:76" s="234" customForma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524"/>
      <c r="M46" s="524"/>
      <c r="N46" s="524"/>
      <c r="O46" s="524"/>
      <c r="P46" s="524"/>
      <c r="Q46" s="524"/>
      <c r="R46" s="524"/>
      <c r="S46" s="524"/>
      <c r="T46" s="524"/>
      <c r="U46" s="524"/>
      <c r="V46" s="525"/>
      <c r="W46" s="524"/>
      <c r="X46" s="524"/>
      <c r="Y46" s="524"/>
      <c r="Z46" s="524"/>
      <c r="AA46" s="524"/>
      <c r="AB46" s="524"/>
      <c r="AC46" s="524"/>
      <c r="AD46" s="524"/>
      <c r="AE46" s="524"/>
      <c r="AF46" s="524"/>
      <c r="AG46" s="524"/>
      <c r="AH46" s="525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752"/>
      <c r="AT46" s="752"/>
      <c r="AU46" s="752"/>
      <c r="AV46" s="741"/>
      <c r="AW46" s="742"/>
      <c r="AX46" s="742"/>
      <c r="AY46" s="743"/>
      <c r="AZ46" s="741"/>
      <c r="BA46" s="742"/>
      <c r="BB46" s="742"/>
      <c r="BC46" s="743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44"/>
      <c r="BU46" s="745"/>
      <c r="BV46" s="746"/>
      <c r="BW46" s="255"/>
      <c r="BX46" s="252"/>
    </row>
    <row r="47" spans="2:76" s="234" customForma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524"/>
      <c r="M47" s="524"/>
      <c r="N47" s="524"/>
      <c r="O47" s="524"/>
      <c r="P47" s="524"/>
      <c r="Q47" s="524"/>
      <c r="R47" s="524"/>
      <c r="S47" s="524"/>
      <c r="T47" s="524"/>
      <c r="U47" s="524"/>
      <c r="V47" s="525"/>
      <c r="W47" s="524"/>
      <c r="X47" s="524"/>
      <c r="Y47" s="524"/>
      <c r="Z47" s="524"/>
      <c r="AA47" s="524"/>
      <c r="AB47" s="524"/>
      <c r="AC47" s="524"/>
      <c r="AD47" s="524"/>
      <c r="AE47" s="524"/>
      <c r="AF47" s="524"/>
      <c r="AG47" s="524"/>
      <c r="AH47" s="525"/>
      <c r="AI47" s="764"/>
      <c r="AJ47" s="765"/>
      <c r="AK47" s="765"/>
      <c r="AL47" s="765"/>
      <c r="AM47" s="765"/>
      <c r="AN47" s="765"/>
      <c r="AO47" s="765"/>
      <c r="AP47" s="765"/>
      <c r="AQ47" s="765"/>
      <c r="AR47" s="766"/>
      <c r="AS47" s="752"/>
      <c r="AT47" s="752"/>
      <c r="AU47" s="752"/>
      <c r="AV47" s="741"/>
      <c r="AW47" s="742"/>
      <c r="AX47" s="742"/>
      <c r="AY47" s="743"/>
      <c r="AZ47" s="741"/>
      <c r="BA47" s="742"/>
      <c r="BB47" s="742"/>
      <c r="BC47" s="743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44"/>
      <c r="BU47" s="745"/>
      <c r="BV47" s="746"/>
      <c r="BW47" s="255"/>
      <c r="BX47" s="252"/>
    </row>
    <row r="48" spans="2:76" s="234" customForma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524"/>
      <c r="M48" s="524"/>
      <c r="N48" s="524"/>
      <c r="O48" s="524"/>
      <c r="P48" s="524"/>
      <c r="Q48" s="524"/>
      <c r="R48" s="524"/>
      <c r="S48" s="524"/>
      <c r="T48" s="524"/>
      <c r="U48" s="524"/>
      <c r="V48" s="525"/>
      <c r="W48" s="524"/>
      <c r="X48" s="524"/>
      <c r="Y48" s="524"/>
      <c r="Z48" s="524"/>
      <c r="AA48" s="524"/>
      <c r="AB48" s="524"/>
      <c r="AC48" s="524"/>
      <c r="AD48" s="524"/>
      <c r="AE48" s="524"/>
      <c r="AF48" s="524"/>
      <c r="AG48" s="524"/>
      <c r="AH48" s="525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752"/>
      <c r="AT48" s="752"/>
      <c r="AU48" s="752"/>
      <c r="AV48" s="741"/>
      <c r="AW48" s="742"/>
      <c r="AX48" s="742"/>
      <c r="AY48" s="743"/>
      <c r="AZ48" s="741"/>
      <c r="BA48" s="742"/>
      <c r="BB48" s="742"/>
      <c r="BC48" s="743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44"/>
      <c r="BU48" s="745"/>
      <c r="BV48" s="746"/>
      <c r="BW48" s="255"/>
      <c r="BX48" s="252"/>
    </row>
    <row r="49" spans="1:76" s="234" customForma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524"/>
      <c r="M49" s="524"/>
      <c r="N49" s="524"/>
      <c r="O49" s="524"/>
      <c r="P49" s="524"/>
      <c r="Q49" s="524"/>
      <c r="R49" s="524"/>
      <c r="S49" s="524"/>
      <c r="T49" s="524"/>
      <c r="U49" s="524"/>
      <c r="V49" s="525"/>
      <c r="W49" s="524"/>
      <c r="X49" s="524"/>
      <c r="Y49" s="524"/>
      <c r="Z49" s="524"/>
      <c r="AA49" s="524"/>
      <c r="AB49" s="524"/>
      <c r="AC49" s="524"/>
      <c r="AD49" s="524"/>
      <c r="AE49" s="524"/>
      <c r="AF49" s="524"/>
      <c r="AG49" s="524"/>
      <c r="AH49" s="525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752"/>
      <c r="AT49" s="752"/>
      <c r="AU49" s="752"/>
      <c r="AV49" s="741"/>
      <c r="AW49" s="742"/>
      <c r="AX49" s="742"/>
      <c r="AY49" s="743"/>
      <c r="AZ49" s="741"/>
      <c r="BA49" s="742"/>
      <c r="BB49" s="742"/>
      <c r="BC49" s="743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44"/>
      <c r="BU49" s="745"/>
      <c r="BV49" s="746"/>
      <c r="BW49" s="255"/>
      <c r="BX49" s="252"/>
    </row>
    <row r="50" spans="1:76" s="234" customForma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524"/>
      <c r="M50" s="524"/>
      <c r="N50" s="524"/>
      <c r="O50" s="524"/>
      <c r="P50" s="524"/>
      <c r="Q50" s="524"/>
      <c r="R50" s="524"/>
      <c r="S50" s="524"/>
      <c r="T50" s="524"/>
      <c r="U50" s="524"/>
      <c r="V50" s="525"/>
      <c r="W50" s="524"/>
      <c r="X50" s="524"/>
      <c r="Y50" s="524"/>
      <c r="Z50" s="524"/>
      <c r="AA50" s="524"/>
      <c r="AB50" s="524"/>
      <c r="AC50" s="524"/>
      <c r="AD50" s="524"/>
      <c r="AE50" s="524"/>
      <c r="AF50" s="524"/>
      <c r="AG50" s="524"/>
      <c r="AH50" s="525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752"/>
      <c r="AT50" s="752"/>
      <c r="AU50" s="752"/>
      <c r="AV50" s="741"/>
      <c r="AW50" s="742"/>
      <c r="AX50" s="742"/>
      <c r="AY50" s="743"/>
      <c r="AZ50" s="741"/>
      <c r="BA50" s="742"/>
      <c r="BB50" s="742"/>
      <c r="BC50" s="743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44"/>
      <c r="BU50" s="745"/>
      <c r="BV50" s="746"/>
      <c r="BW50" s="255"/>
      <c r="BX50" s="252"/>
    </row>
    <row r="51" spans="1:76" s="234" customForma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524"/>
      <c r="M51" s="524"/>
      <c r="N51" s="524"/>
      <c r="O51" s="524"/>
      <c r="P51" s="524"/>
      <c r="Q51" s="524"/>
      <c r="R51" s="524"/>
      <c r="S51" s="524"/>
      <c r="T51" s="524"/>
      <c r="U51" s="524"/>
      <c r="V51" s="525"/>
      <c r="W51" s="524"/>
      <c r="X51" s="524"/>
      <c r="Y51" s="524"/>
      <c r="Z51" s="524"/>
      <c r="AA51" s="524"/>
      <c r="AB51" s="524"/>
      <c r="AC51" s="524"/>
      <c r="AD51" s="524"/>
      <c r="AE51" s="524"/>
      <c r="AF51" s="524"/>
      <c r="AG51" s="524"/>
      <c r="AH51" s="525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752"/>
      <c r="AT51" s="752"/>
      <c r="AU51" s="752"/>
      <c r="AV51" s="741"/>
      <c r="AW51" s="742"/>
      <c r="AX51" s="742"/>
      <c r="AY51" s="743"/>
      <c r="AZ51" s="741"/>
      <c r="BA51" s="742"/>
      <c r="BB51" s="742"/>
      <c r="BC51" s="743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44"/>
      <c r="BU51" s="745"/>
      <c r="BV51" s="746"/>
      <c r="BW51" s="255"/>
      <c r="BX51" s="252"/>
    </row>
    <row r="52" spans="1:76" s="234" customForma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524"/>
      <c r="M52" s="524"/>
      <c r="N52" s="524"/>
      <c r="O52" s="524"/>
      <c r="P52" s="524"/>
      <c r="Q52" s="524"/>
      <c r="R52" s="524"/>
      <c r="S52" s="524"/>
      <c r="T52" s="524"/>
      <c r="U52" s="524"/>
      <c r="V52" s="525"/>
      <c r="W52" s="524"/>
      <c r="X52" s="524"/>
      <c r="Y52" s="524"/>
      <c r="Z52" s="524"/>
      <c r="AA52" s="524"/>
      <c r="AB52" s="524"/>
      <c r="AC52" s="524"/>
      <c r="AD52" s="524"/>
      <c r="AE52" s="524"/>
      <c r="AF52" s="524"/>
      <c r="AG52" s="524"/>
      <c r="AH52" s="525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752"/>
      <c r="AT52" s="752"/>
      <c r="AU52" s="752"/>
      <c r="AV52" s="741"/>
      <c r="AW52" s="742"/>
      <c r="AX52" s="742"/>
      <c r="AY52" s="743"/>
      <c r="AZ52" s="741"/>
      <c r="BA52" s="742"/>
      <c r="BB52" s="742"/>
      <c r="BC52" s="743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44"/>
      <c r="BU52" s="745"/>
      <c r="BV52" s="746"/>
      <c r="BW52" s="255"/>
      <c r="BX52" s="252"/>
    </row>
    <row r="53" spans="1:76" s="234" customForma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524"/>
      <c r="M53" s="524"/>
      <c r="N53" s="524"/>
      <c r="O53" s="524"/>
      <c r="P53" s="524"/>
      <c r="Q53" s="524"/>
      <c r="R53" s="524"/>
      <c r="S53" s="524"/>
      <c r="T53" s="524"/>
      <c r="U53" s="524"/>
      <c r="V53" s="525"/>
      <c r="W53" s="524"/>
      <c r="X53" s="524"/>
      <c r="Y53" s="524"/>
      <c r="Z53" s="524"/>
      <c r="AA53" s="524"/>
      <c r="AB53" s="524"/>
      <c r="AC53" s="524"/>
      <c r="AD53" s="524"/>
      <c r="AE53" s="524"/>
      <c r="AF53" s="524"/>
      <c r="AG53" s="524"/>
      <c r="AH53" s="525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752"/>
      <c r="AT53" s="752"/>
      <c r="AU53" s="75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44"/>
      <c r="BU53" s="745"/>
      <c r="BV53" s="746"/>
      <c r="BW53" s="255"/>
      <c r="BX53" s="252"/>
    </row>
    <row r="54" spans="1:76" s="234" customForma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524"/>
      <c r="M54" s="524"/>
      <c r="N54" s="524"/>
      <c r="O54" s="524"/>
      <c r="P54" s="524"/>
      <c r="Q54" s="524"/>
      <c r="R54" s="524"/>
      <c r="S54" s="524"/>
      <c r="T54" s="524"/>
      <c r="U54" s="524"/>
      <c r="V54" s="525"/>
      <c r="W54" s="524"/>
      <c r="X54" s="524"/>
      <c r="Y54" s="524"/>
      <c r="Z54" s="524"/>
      <c r="AA54" s="524"/>
      <c r="AB54" s="524"/>
      <c r="AC54" s="524"/>
      <c r="AD54" s="524"/>
      <c r="AE54" s="524"/>
      <c r="AF54" s="524"/>
      <c r="AG54" s="524"/>
      <c r="AH54" s="525"/>
      <c r="AI54" s="764"/>
      <c r="AJ54" s="765"/>
      <c r="AK54" s="765"/>
      <c r="AL54" s="765"/>
      <c r="AM54" s="765"/>
      <c r="AN54" s="765"/>
      <c r="AO54" s="765"/>
      <c r="AP54" s="765"/>
      <c r="AQ54" s="765"/>
      <c r="AR54" s="766"/>
      <c r="AS54" s="752"/>
      <c r="AT54" s="752"/>
      <c r="AU54" s="75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44"/>
      <c r="BU54" s="745"/>
      <c r="BV54" s="746"/>
      <c r="BW54" s="255"/>
      <c r="BX54" s="252"/>
    </row>
    <row r="55" spans="1:76" s="234" customForma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524"/>
      <c r="M55" s="524"/>
      <c r="N55" s="524"/>
      <c r="O55" s="524"/>
      <c r="P55" s="524"/>
      <c r="Q55" s="524"/>
      <c r="R55" s="524"/>
      <c r="S55" s="524"/>
      <c r="T55" s="524"/>
      <c r="U55" s="524"/>
      <c r="V55" s="525"/>
      <c r="W55" s="524"/>
      <c r="X55" s="524"/>
      <c r="Y55" s="524"/>
      <c r="Z55" s="524"/>
      <c r="AA55" s="524"/>
      <c r="AB55" s="524"/>
      <c r="AC55" s="524"/>
      <c r="AD55" s="524"/>
      <c r="AE55" s="524"/>
      <c r="AF55" s="524"/>
      <c r="AG55" s="524"/>
      <c r="AH55" s="525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752"/>
      <c r="AT55" s="752"/>
      <c r="AU55" s="752"/>
      <c r="AV55" s="741"/>
      <c r="AW55" s="742"/>
      <c r="AX55" s="742"/>
      <c r="AY55" s="743"/>
      <c r="AZ55" s="741"/>
      <c r="BA55" s="742"/>
      <c r="BB55" s="742"/>
      <c r="BC55" s="743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44"/>
      <c r="BU55" s="745"/>
      <c r="BV55" s="746"/>
      <c r="BW55" s="255"/>
      <c r="BX55" s="252"/>
    </row>
    <row r="56" spans="1:76" s="234" customForma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524"/>
      <c r="M56" s="524"/>
      <c r="N56" s="524"/>
      <c r="O56" s="524"/>
      <c r="P56" s="524"/>
      <c r="Q56" s="524"/>
      <c r="R56" s="524"/>
      <c r="S56" s="524"/>
      <c r="T56" s="524"/>
      <c r="U56" s="524"/>
      <c r="V56" s="525"/>
      <c r="W56" s="524"/>
      <c r="X56" s="524"/>
      <c r="Y56" s="524"/>
      <c r="Z56" s="524"/>
      <c r="AA56" s="524"/>
      <c r="AB56" s="524"/>
      <c r="AC56" s="524"/>
      <c r="AD56" s="524"/>
      <c r="AE56" s="524"/>
      <c r="AF56" s="524"/>
      <c r="AG56" s="524"/>
      <c r="AH56" s="525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752"/>
      <c r="AT56" s="752"/>
      <c r="AU56" s="752"/>
      <c r="AV56" s="741"/>
      <c r="AW56" s="742"/>
      <c r="AX56" s="742"/>
      <c r="AY56" s="743"/>
      <c r="AZ56" s="741"/>
      <c r="BA56" s="742"/>
      <c r="BB56" s="742"/>
      <c r="BC56" s="743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44"/>
      <c r="BU56" s="745"/>
      <c r="BV56" s="746"/>
      <c r="BW56" s="255"/>
      <c r="BX56" s="252"/>
    </row>
    <row r="57" spans="1:76" s="234" customForma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524"/>
      <c r="M57" s="524"/>
      <c r="N57" s="524"/>
      <c r="O57" s="524"/>
      <c r="P57" s="524"/>
      <c r="Q57" s="524"/>
      <c r="R57" s="524"/>
      <c r="S57" s="524"/>
      <c r="T57" s="524"/>
      <c r="U57" s="524"/>
      <c r="V57" s="525"/>
      <c r="W57" s="524"/>
      <c r="X57" s="524"/>
      <c r="Y57" s="524"/>
      <c r="Z57" s="524"/>
      <c r="AA57" s="524"/>
      <c r="AB57" s="524"/>
      <c r="AC57" s="524"/>
      <c r="AD57" s="524"/>
      <c r="AE57" s="524"/>
      <c r="AF57" s="524"/>
      <c r="AG57" s="524"/>
      <c r="AH57" s="525"/>
      <c r="AI57" s="764"/>
      <c r="AJ57" s="765"/>
      <c r="AK57" s="765"/>
      <c r="AL57" s="765"/>
      <c r="AM57" s="765"/>
      <c r="AN57" s="765"/>
      <c r="AO57" s="765"/>
      <c r="AP57" s="765"/>
      <c r="AQ57" s="765"/>
      <c r="AR57" s="766"/>
      <c r="AS57" s="752"/>
      <c r="AT57" s="752"/>
      <c r="AU57" s="752"/>
      <c r="AV57" s="741"/>
      <c r="AW57" s="742"/>
      <c r="AX57" s="742"/>
      <c r="AY57" s="743"/>
      <c r="AZ57" s="741"/>
      <c r="BA57" s="742"/>
      <c r="BB57" s="742"/>
      <c r="BC57" s="743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44"/>
      <c r="BU57" s="745"/>
      <c r="BV57" s="746"/>
      <c r="BW57" s="255"/>
      <c r="BX57" s="252"/>
    </row>
    <row r="58" spans="1:76" s="234" customForma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524"/>
      <c r="M58" s="524"/>
      <c r="N58" s="524"/>
      <c r="O58" s="524"/>
      <c r="P58" s="524"/>
      <c r="Q58" s="524"/>
      <c r="R58" s="524"/>
      <c r="S58" s="524"/>
      <c r="T58" s="524"/>
      <c r="U58" s="524"/>
      <c r="V58" s="525"/>
      <c r="W58" s="524"/>
      <c r="X58" s="524"/>
      <c r="Y58" s="524"/>
      <c r="Z58" s="524"/>
      <c r="AA58" s="524"/>
      <c r="AB58" s="524"/>
      <c r="AC58" s="524"/>
      <c r="AD58" s="524"/>
      <c r="AE58" s="524"/>
      <c r="AF58" s="524"/>
      <c r="AG58" s="524"/>
      <c r="AH58" s="525"/>
      <c r="AI58" s="764"/>
      <c r="AJ58" s="765"/>
      <c r="AK58" s="765"/>
      <c r="AL58" s="765"/>
      <c r="AM58" s="765"/>
      <c r="AN58" s="765"/>
      <c r="AO58" s="765"/>
      <c r="AP58" s="765"/>
      <c r="AQ58" s="765"/>
      <c r="AR58" s="766"/>
      <c r="AS58" s="752"/>
      <c r="AT58" s="752"/>
      <c r="AU58" s="752"/>
      <c r="AV58" s="741"/>
      <c r="AW58" s="742"/>
      <c r="AX58" s="742"/>
      <c r="AY58" s="743"/>
      <c r="AZ58" s="741"/>
      <c r="BA58" s="742"/>
      <c r="BB58" s="742"/>
      <c r="BC58" s="743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44"/>
      <c r="BU58" s="745"/>
      <c r="BV58" s="746"/>
      <c r="BW58" s="255"/>
      <c r="BX58" s="252"/>
    </row>
    <row r="59" spans="1:76" s="234" customForma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524"/>
      <c r="M59" s="524"/>
      <c r="N59" s="524"/>
      <c r="O59" s="524"/>
      <c r="P59" s="524"/>
      <c r="Q59" s="524"/>
      <c r="R59" s="524"/>
      <c r="S59" s="524"/>
      <c r="T59" s="524"/>
      <c r="U59" s="524"/>
      <c r="V59" s="525"/>
      <c r="W59" s="524"/>
      <c r="X59" s="524"/>
      <c r="Y59" s="524"/>
      <c r="Z59" s="524"/>
      <c r="AA59" s="524"/>
      <c r="AB59" s="524"/>
      <c r="AC59" s="524"/>
      <c r="AD59" s="524"/>
      <c r="AE59" s="524"/>
      <c r="AF59" s="524"/>
      <c r="AG59" s="524"/>
      <c r="AH59" s="525"/>
      <c r="AI59" s="764"/>
      <c r="AJ59" s="765"/>
      <c r="AK59" s="765"/>
      <c r="AL59" s="765"/>
      <c r="AM59" s="765"/>
      <c r="AN59" s="765"/>
      <c r="AO59" s="765"/>
      <c r="AP59" s="765"/>
      <c r="AQ59" s="765"/>
      <c r="AR59" s="766"/>
      <c r="AS59" s="752"/>
      <c r="AT59" s="752"/>
      <c r="AU59" s="752"/>
      <c r="AV59" s="741"/>
      <c r="AW59" s="742"/>
      <c r="AX59" s="742"/>
      <c r="AY59" s="743"/>
      <c r="AZ59" s="741"/>
      <c r="BA59" s="742"/>
      <c r="BB59" s="742"/>
      <c r="BC59" s="743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44"/>
      <c r="BU59" s="745"/>
      <c r="BV59" s="746"/>
      <c r="BW59" s="255"/>
      <c r="BX59" s="252"/>
    </row>
    <row r="60" spans="1:76" ht="12.25" customHeight="1" thickBot="1">
      <c r="A60" s="269"/>
      <c r="B60" s="270"/>
      <c r="C60" s="271"/>
      <c r="D60" s="271"/>
      <c r="E60" s="271"/>
      <c r="F60" s="271"/>
      <c r="G60" s="271"/>
      <c r="H60" s="27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  <c r="AN60" s="271"/>
      <c r="AO60" s="271"/>
      <c r="AP60" s="271"/>
      <c r="AQ60" s="271"/>
      <c r="AR60" s="271"/>
      <c r="AS60" s="271"/>
      <c r="AT60" s="271"/>
      <c r="AU60" s="271"/>
      <c r="AV60" s="271"/>
      <c r="AW60" s="271"/>
      <c r="AX60" s="271"/>
      <c r="AY60" s="271"/>
      <c r="AZ60" s="271"/>
      <c r="BA60" s="271"/>
      <c r="BB60" s="271"/>
      <c r="BC60" s="271"/>
      <c r="BD60" s="271"/>
      <c r="BE60" s="271"/>
      <c r="BF60" s="271"/>
      <c r="BG60" s="271"/>
      <c r="BH60" s="271"/>
      <c r="BI60" s="271"/>
      <c r="BJ60" s="271"/>
      <c r="BK60" s="271"/>
      <c r="BL60" s="271"/>
      <c r="BM60" s="271"/>
      <c r="BN60" s="271"/>
      <c r="BO60" s="271"/>
      <c r="BP60" s="271"/>
      <c r="BQ60" s="271"/>
      <c r="BR60" s="271"/>
      <c r="BS60" s="271"/>
      <c r="BT60" s="271"/>
      <c r="BU60" s="271"/>
      <c r="BV60" s="271"/>
      <c r="BW60" s="272"/>
      <c r="BX60" s="273"/>
    </row>
    <row r="61" spans="1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1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1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1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</sheetData>
  <mergeCells count="477">
    <mergeCell ref="AZ59:BC59"/>
    <mergeCell ref="BD59:BG59"/>
    <mergeCell ref="BH59:BK59"/>
    <mergeCell ref="BL59:BO59"/>
    <mergeCell ref="BP59:BS59"/>
    <mergeCell ref="BT59:BV59"/>
    <mergeCell ref="BD58:BG58"/>
    <mergeCell ref="BH58:BK58"/>
    <mergeCell ref="BL58:BO58"/>
    <mergeCell ref="BP58:BS58"/>
    <mergeCell ref="BT58:BV58"/>
    <mergeCell ref="AZ58:BC58"/>
    <mergeCell ref="D59:E59"/>
    <mergeCell ref="F59:G59"/>
    <mergeCell ref="AI59:AR59"/>
    <mergeCell ref="AS59:AU59"/>
    <mergeCell ref="AV59:AY59"/>
    <mergeCell ref="D58:E58"/>
    <mergeCell ref="F58:G58"/>
    <mergeCell ref="AI58:AR58"/>
    <mergeCell ref="AS58:AU58"/>
    <mergeCell ref="AV58:AY58"/>
    <mergeCell ref="AZ57:BC57"/>
    <mergeCell ref="BD57:BG57"/>
    <mergeCell ref="BH57:BK57"/>
    <mergeCell ref="BL57:BO57"/>
    <mergeCell ref="BP57:BS57"/>
    <mergeCell ref="BT57:BV57"/>
    <mergeCell ref="BD56:BG56"/>
    <mergeCell ref="BH56:BK56"/>
    <mergeCell ref="BL56:BO56"/>
    <mergeCell ref="BP56:BS56"/>
    <mergeCell ref="BT56:BV56"/>
    <mergeCell ref="AZ56:BC56"/>
    <mergeCell ref="D57:E57"/>
    <mergeCell ref="F57:G57"/>
    <mergeCell ref="AI57:AR57"/>
    <mergeCell ref="AS57:AU57"/>
    <mergeCell ref="AV57:AY57"/>
    <mergeCell ref="D56:E56"/>
    <mergeCell ref="F56:G56"/>
    <mergeCell ref="AI56:AR56"/>
    <mergeCell ref="AS56:AU56"/>
    <mergeCell ref="AV56:AY56"/>
    <mergeCell ref="AZ55:BC55"/>
    <mergeCell ref="BD55:BG55"/>
    <mergeCell ref="BH55:BK55"/>
    <mergeCell ref="BL55:BO55"/>
    <mergeCell ref="BP55:BS55"/>
    <mergeCell ref="BT55:BV55"/>
    <mergeCell ref="BD54:BG54"/>
    <mergeCell ref="BH54:BK54"/>
    <mergeCell ref="BL54:BO54"/>
    <mergeCell ref="BP54:BS54"/>
    <mergeCell ref="BT54:BV54"/>
    <mergeCell ref="AZ54:BC54"/>
    <mergeCell ref="D55:E55"/>
    <mergeCell ref="F55:G55"/>
    <mergeCell ref="AI55:AR55"/>
    <mergeCell ref="AS55:AU55"/>
    <mergeCell ref="AV55:AY55"/>
    <mergeCell ref="D54:E54"/>
    <mergeCell ref="F54:G54"/>
    <mergeCell ref="AI54:AR54"/>
    <mergeCell ref="AS54:AU54"/>
    <mergeCell ref="AV54:AY54"/>
    <mergeCell ref="AZ53:BC53"/>
    <mergeCell ref="BD53:BG53"/>
    <mergeCell ref="BH53:BK53"/>
    <mergeCell ref="BL53:BO53"/>
    <mergeCell ref="BP53:BS53"/>
    <mergeCell ref="BT53:BV53"/>
    <mergeCell ref="BD52:BG52"/>
    <mergeCell ref="BH52:BK52"/>
    <mergeCell ref="BL52:BO52"/>
    <mergeCell ref="BP52:BS52"/>
    <mergeCell ref="BT52:BV52"/>
    <mergeCell ref="AZ52:BC52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AZ51:BC51"/>
    <mergeCell ref="BD51:BG51"/>
    <mergeCell ref="BH51:BK51"/>
    <mergeCell ref="BL51:BO51"/>
    <mergeCell ref="BP51:BS51"/>
    <mergeCell ref="BT51:BV51"/>
    <mergeCell ref="BD50:BG50"/>
    <mergeCell ref="BH50:BK50"/>
    <mergeCell ref="BL50:BO50"/>
    <mergeCell ref="BP50:BS50"/>
    <mergeCell ref="BT50:BV50"/>
    <mergeCell ref="AZ50:BC50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AZ49:BC49"/>
    <mergeCell ref="BD49:BG49"/>
    <mergeCell ref="BH49:BK49"/>
    <mergeCell ref="BL49:BO49"/>
    <mergeCell ref="BP49:BS49"/>
    <mergeCell ref="BT49:BV49"/>
    <mergeCell ref="BD48:BG48"/>
    <mergeCell ref="BH48:BK48"/>
    <mergeCell ref="BL48:BO48"/>
    <mergeCell ref="BP48:BS48"/>
    <mergeCell ref="BT48:BV48"/>
    <mergeCell ref="AZ48:BC48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AZ47:BC47"/>
    <mergeCell ref="BD47:BG47"/>
    <mergeCell ref="BH47:BK47"/>
    <mergeCell ref="BL47:BO47"/>
    <mergeCell ref="BP47:BS47"/>
    <mergeCell ref="BT47:BV47"/>
    <mergeCell ref="BD46:BG46"/>
    <mergeCell ref="BH46:BK46"/>
    <mergeCell ref="BL46:BO46"/>
    <mergeCell ref="BP46:BS46"/>
    <mergeCell ref="BT46:BV46"/>
    <mergeCell ref="AZ46:BC46"/>
    <mergeCell ref="D47:E47"/>
    <mergeCell ref="F47:G47"/>
    <mergeCell ref="AI47:AR47"/>
    <mergeCell ref="AS47:AU47"/>
    <mergeCell ref="AV47:AY47"/>
    <mergeCell ref="D46:E46"/>
    <mergeCell ref="F46:G46"/>
    <mergeCell ref="AI46:AR46"/>
    <mergeCell ref="AS46:AU46"/>
    <mergeCell ref="AV46:AY46"/>
    <mergeCell ref="AZ45:BC45"/>
    <mergeCell ref="BD45:BG45"/>
    <mergeCell ref="BH45:BK45"/>
    <mergeCell ref="BL45:BO45"/>
    <mergeCell ref="BP45:BS45"/>
    <mergeCell ref="BT45:BV45"/>
    <mergeCell ref="BD44:BG44"/>
    <mergeCell ref="BH44:BK44"/>
    <mergeCell ref="BL44:BO44"/>
    <mergeCell ref="BP44:BS44"/>
    <mergeCell ref="BT44:BV44"/>
    <mergeCell ref="AZ44:BC44"/>
    <mergeCell ref="D45:E45"/>
    <mergeCell ref="F45:G45"/>
    <mergeCell ref="AI45:AR45"/>
    <mergeCell ref="AS45:AU45"/>
    <mergeCell ref="AV45:AY45"/>
    <mergeCell ref="D44:E44"/>
    <mergeCell ref="F44:G44"/>
    <mergeCell ref="AI44:AR44"/>
    <mergeCell ref="AS44:AU44"/>
    <mergeCell ref="AV44:AY44"/>
    <mergeCell ref="AZ43:BC43"/>
    <mergeCell ref="BD43:BG43"/>
    <mergeCell ref="BH43:BK43"/>
    <mergeCell ref="BL43:BO43"/>
    <mergeCell ref="BP43:BS43"/>
    <mergeCell ref="BT43:BV43"/>
    <mergeCell ref="BD42:BG42"/>
    <mergeCell ref="BH42:BK42"/>
    <mergeCell ref="BL42:BO42"/>
    <mergeCell ref="BP42:BS42"/>
    <mergeCell ref="BT42:BV42"/>
    <mergeCell ref="AZ42:BC42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AZ41:BC41"/>
    <mergeCell ref="BD41:BG41"/>
    <mergeCell ref="BH41:BK41"/>
    <mergeCell ref="BL41:BO41"/>
    <mergeCell ref="BP41:BS41"/>
    <mergeCell ref="BT41:BV41"/>
    <mergeCell ref="BD40:BG40"/>
    <mergeCell ref="BH40:BK40"/>
    <mergeCell ref="BL40:BO40"/>
    <mergeCell ref="BP40:BS40"/>
    <mergeCell ref="BT40:BV40"/>
    <mergeCell ref="AZ40:BC40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AZ39:BC39"/>
    <mergeCell ref="BD39:BG39"/>
    <mergeCell ref="BH39:BK39"/>
    <mergeCell ref="BL39:BO39"/>
    <mergeCell ref="BP39:BS39"/>
    <mergeCell ref="BT39:BV39"/>
    <mergeCell ref="BD38:BG38"/>
    <mergeCell ref="BH38:BK38"/>
    <mergeCell ref="BL38:BO38"/>
    <mergeCell ref="BP38:BS38"/>
    <mergeCell ref="BT38:BV38"/>
    <mergeCell ref="AZ38:BC38"/>
    <mergeCell ref="D39:E39"/>
    <mergeCell ref="F39:G39"/>
    <mergeCell ref="AI39:AR39"/>
    <mergeCell ref="AS39:AU39"/>
    <mergeCell ref="AV39:AY39"/>
    <mergeCell ref="D38:E38"/>
    <mergeCell ref="F38:G38"/>
    <mergeCell ref="AI38:AR38"/>
    <mergeCell ref="AS38:AU38"/>
    <mergeCell ref="AV38:AY38"/>
    <mergeCell ref="AZ37:BC37"/>
    <mergeCell ref="BD37:BG37"/>
    <mergeCell ref="BH37:BK37"/>
    <mergeCell ref="BL37:BO37"/>
    <mergeCell ref="BP37:BS37"/>
    <mergeCell ref="BT37:BV37"/>
    <mergeCell ref="BD36:BG36"/>
    <mergeCell ref="BH36:BK36"/>
    <mergeCell ref="BL36:BO36"/>
    <mergeCell ref="BP36:BS36"/>
    <mergeCell ref="BT36:BV36"/>
    <mergeCell ref="AZ36:BC36"/>
    <mergeCell ref="D37:E37"/>
    <mergeCell ref="F37:G37"/>
    <mergeCell ref="AI37:AR37"/>
    <mergeCell ref="AS37:AU37"/>
    <mergeCell ref="AV37:AY37"/>
    <mergeCell ref="D36:E36"/>
    <mergeCell ref="F36:G36"/>
    <mergeCell ref="AI36:AR36"/>
    <mergeCell ref="AS36:AU36"/>
    <mergeCell ref="AV36:AY36"/>
    <mergeCell ref="AZ35:BC35"/>
    <mergeCell ref="BD35:BG35"/>
    <mergeCell ref="BH35:BK35"/>
    <mergeCell ref="BL35:BO35"/>
    <mergeCell ref="BP35:BS35"/>
    <mergeCell ref="BT35:BV35"/>
    <mergeCell ref="BD34:BG34"/>
    <mergeCell ref="BH34:BK34"/>
    <mergeCell ref="BL34:BO34"/>
    <mergeCell ref="BP34:BS34"/>
    <mergeCell ref="BT34:BV34"/>
    <mergeCell ref="AZ34:BC34"/>
    <mergeCell ref="D35:E35"/>
    <mergeCell ref="F35:G35"/>
    <mergeCell ref="AI35:AR35"/>
    <mergeCell ref="AS35:AU35"/>
    <mergeCell ref="AV35:AY35"/>
    <mergeCell ref="D34:E34"/>
    <mergeCell ref="F34:G34"/>
    <mergeCell ref="AI34:AR34"/>
    <mergeCell ref="AS34:AU34"/>
    <mergeCell ref="AV34:AY34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AZ30:BC30"/>
    <mergeCell ref="D31:E31"/>
    <mergeCell ref="F31:G31"/>
    <mergeCell ref="AI31:AR31"/>
    <mergeCell ref="AS31:AU31"/>
    <mergeCell ref="AV31:AY31"/>
    <mergeCell ref="D30:E30"/>
    <mergeCell ref="F30:G30"/>
    <mergeCell ref="AI30:AR30"/>
    <mergeCell ref="AS30:AU30"/>
    <mergeCell ref="AV30:AY30"/>
    <mergeCell ref="AZ29:BC29"/>
    <mergeCell ref="BD29:BG29"/>
    <mergeCell ref="BH29:BK29"/>
    <mergeCell ref="BL29:BO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BP24:BS24"/>
    <mergeCell ref="BT24:BV24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5:E25"/>
    <mergeCell ref="F25:G25"/>
    <mergeCell ref="AI25:AR25"/>
    <mergeCell ref="AS25:AU25"/>
    <mergeCell ref="AV25:AY25"/>
    <mergeCell ref="BH23:BK23"/>
    <mergeCell ref="BL23:BO23"/>
    <mergeCell ref="BP23:BS23"/>
    <mergeCell ref="BT23:BV23"/>
    <mergeCell ref="D24:E24"/>
    <mergeCell ref="F24:G24"/>
    <mergeCell ref="AI24:AR24"/>
    <mergeCell ref="AS24:AU24"/>
    <mergeCell ref="AV24:AY24"/>
    <mergeCell ref="AZ24:BC24"/>
    <mergeCell ref="AZ25:BC25"/>
    <mergeCell ref="BD25:BG25"/>
    <mergeCell ref="BH25:BK25"/>
    <mergeCell ref="BL25:BO25"/>
    <mergeCell ref="BP25:BS25"/>
    <mergeCell ref="BT25:BV25"/>
    <mergeCell ref="BD24:BG24"/>
    <mergeCell ref="BH24:BK24"/>
    <mergeCell ref="BL24:BO24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D22:E22"/>
    <mergeCell ref="F22:G22"/>
    <mergeCell ref="AI22:AR22"/>
    <mergeCell ref="AS22:AU22"/>
    <mergeCell ref="AV22:AY22"/>
    <mergeCell ref="AZ22:BC22"/>
    <mergeCell ref="BD22:BG22"/>
    <mergeCell ref="BH22:BK22"/>
    <mergeCell ref="BL22:BO22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1:BX65"/>
  <sheetViews>
    <sheetView showGridLines="0" view="pageBreakPreview" topLeftCell="A10" zoomScaleNormal="100" zoomScaleSheetLayoutView="100" workbookViewId="0">
      <selection activeCell="AI21" sqref="AI21:AR21"/>
    </sheetView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0" t="str">
        <f>'Cover '!L1</f>
        <v>Category1</v>
      </c>
      <c r="O2" s="721"/>
      <c r="P2" s="721"/>
      <c r="Q2" s="721"/>
      <c r="R2" s="721"/>
      <c r="S2" s="721"/>
      <c r="T2" s="722"/>
      <c r="U2" s="723" t="str">
        <f>'Cover '!T1</f>
        <v>Category2</v>
      </c>
      <c r="V2" s="724"/>
      <c r="W2" s="724"/>
      <c r="X2" s="724"/>
      <c r="Y2" s="724"/>
      <c r="Z2" s="724"/>
      <c r="AA2" s="725"/>
      <c r="AB2" s="726" t="str">
        <f>'Cover '!AC1</f>
        <v>Category3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0" t="str">
        <f>'Cover '!L3</f>
        <v>Document ID</v>
      </c>
      <c r="O4" s="721"/>
      <c r="P4" s="721"/>
      <c r="Q4" s="721"/>
      <c r="R4" s="721"/>
      <c r="S4" s="721"/>
      <c r="T4" s="722"/>
      <c r="U4" s="723" t="str">
        <f>'Cover '!T3</f>
        <v>Ｖｅｒｓｉｏｎ</v>
      </c>
      <c r="V4" s="724"/>
      <c r="W4" s="724"/>
      <c r="X4" s="724"/>
      <c r="Y4" s="724"/>
      <c r="Z4" s="724"/>
      <c r="AA4" s="725"/>
      <c r="AB4" s="720" t="str">
        <f>'Cover '!AC3</f>
        <v>Page</v>
      </c>
      <c r="AC4" s="721"/>
      <c r="AD4" s="721"/>
      <c r="AE4" s="721"/>
      <c r="AF4" s="721"/>
      <c r="AG4" s="721"/>
      <c r="AH4" s="721"/>
      <c r="AI4" s="721"/>
      <c r="AJ4" s="721"/>
      <c r="AK4" s="722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59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TRIP</v>
      </c>
      <c r="D8" s="237"/>
      <c r="E8" s="238"/>
      <c r="F8" s="238"/>
      <c r="G8" s="238"/>
      <c r="H8" s="238"/>
      <c r="I8" s="239"/>
      <c r="J8" s="238"/>
      <c r="K8" s="238"/>
      <c r="L8" s="239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39"/>
      <c r="D9" s="243"/>
      <c r="E9" s="238"/>
      <c r="F9" s="238"/>
      <c r="G9" s="238"/>
      <c r="H9" s="238"/>
      <c r="I9" s="238"/>
      <c r="J9" s="238"/>
      <c r="K9" s="238"/>
      <c r="L9" s="239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39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S11" s="283"/>
      <c r="AT11" s="283"/>
      <c r="AU11" s="283"/>
      <c r="AV11" s="283"/>
      <c r="AW11" s="283"/>
      <c r="AX11" s="238"/>
      <c r="AY11" s="238"/>
      <c r="AZ11" s="283"/>
      <c r="BA11" s="283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TRIP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257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6</v>
      </c>
      <c r="W13" s="132" t="s">
        <v>38</v>
      </c>
      <c r="X13" s="132"/>
      <c r="Y13" s="176" t="s">
        <v>7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SUM(BP20:BS44)</f>
        <v>403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84"/>
      <c r="D15" s="284"/>
      <c r="E15" s="284"/>
      <c r="F15" s="284"/>
      <c r="G15" s="284"/>
      <c r="H15" s="284"/>
      <c r="I15" s="284"/>
      <c r="J15" s="284"/>
      <c r="K15" s="284"/>
      <c r="L15" s="284"/>
      <c r="M15" s="284"/>
      <c r="N15" s="284"/>
      <c r="O15" s="284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  <c r="AD15" s="284"/>
      <c r="AE15" s="284"/>
      <c r="AF15" s="284"/>
      <c r="AG15" s="284"/>
      <c r="AH15" s="284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84"/>
      <c r="AT15" s="284"/>
      <c r="AU15" s="284"/>
      <c r="AV15" s="284"/>
      <c r="AW15" s="284"/>
      <c r="AX15" s="284"/>
      <c r="AY15" s="284"/>
      <c r="AZ15" s="284"/>
      <c r="BA15" s="284"/>
      <c r="BB15" s="284"/>
      <c r="BC15" s="284"/>
      <c r="BD15" s="284"/>
      <c r="BE15" s="284"/>
      <c r="BF15" s="284"/>
      <c r="BG15" s="284"/>
      <c r="BH15" s="284"/>
      <c r="BI15" s="284"/>
      <c r="BJ15" s="284"/>
      <c r="BK15" s="284"/>
      <c r="BL15" s="284"/>
      <c r="BM15" s="284"/>
      <c r="BN15" s="284"/>
      <c r="BO15" s="284"/>
      <c r="BP15" s="284"/>
      <c r="BQ15" s="284"/>
      <c r="BR15" s="284"/>
      <c r="BS15" s="284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84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4"/>
      <c r="S16" s="284"/>
      <c r="T16" s="284"/>
      <c r="U16" s="284"/>
      <c r="V16" s="284"/>
      <c r="W16" s="284"/>
      <c r="X16" s="284"/>
      <c r="Y16" s="284"/>
      <c r="Z16" s="284"/>
      <c r="AA16" s="284"/>
      <c r="AB16" s="284"/>
      <c r="AC16" s="284"/>
      <c r="AD16" s="284"/>
      <c r="AE16" s="284"/>
      <c r="AF16" s="284"/>
      <c r="AG16" s="284"/>
      <c r="AH16" s="284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84"/>
      <c r="AT16" s="284"/>
      <c r="AU16" s="284"/>
      <c r="AV16" s="284"/>
      <c r="AW16" s="284"/>
      <c r="AX16" s="284"/>
      <c r="AY16" s="284"/>
      <c r="AZ16" s="284"/>
      <c r="BA16" s="284"/>
      <c r="BB16" s="284"/>
      <c r="BC16" s="284"/>
      <c r="BD16" s="284"/>
      <c r="BE16" s="284"/>
      <c r="BF16" s="284"/>
      <c r="BG16" s="284"/>
      <c r="BH16" s="284"/>
      <c r="BI16" s="284"/>
      <c r="BJ16" s="284"/>
      <c r="BK16" s="284"/>
      <c r="BL16" s="284"/>
      <c r="BM16" s="284"/>
      <c r="BN16" s="284"/>
      <c r="BO16" s="284"/>
      <c r="BP16" s="284"/>
      <c r="BQ16" s="284"/>
      <c r="BR16" s="284"/>
      <c r="BS16" s="284"/>
      <c r="BT16" s="250"/>
      <c r="BU16" s="246"/>
      <c r="BV16" s="246"/>
      <c r="BW16" s="255"/>
      <c r="BX16" s="252"/>
    </row>
    <row r="17" spans="2:76" ht="12.25" customHeight="1">
      <c r="B17" s="215"/>
      <c r="C17" s="257"/>
      <c r="D17" s="257"/>
      <c r="E17" s="257"/>
      <c r="F17" s="257"/>
      <c r="G17" s="257"/>
      <c r="H17" s="257"/>
      <c r="I17" s="257"/>
      <c r="J17" s="257"/>
      <c r="K17" s="257"/>
      <c r="L17" s="257"/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85"/>
      <c r="X17" s="285"/>
      <c r="Y17" s="285"/>
      <c r="Z17" s="257"/>
      <c r="AA17" s="257"/>
      <c r="AB17" s="257"/>
      <c r="AC17" s="257"/>
      <c r="AD17" s="257"/>
      <c r="AE17" s="257"/>
      <c r="AF17" s="257"/>
      <c r="AG17" s="257"/>
      <c r="AH17" s="257"/>
      <c r="AI17" s="257"/>
      <c r="AJ17" s="257"/>
      <c r="AK17" s="257"/>
      <c r="AL17" s="257"/>
      <c r="AM17" s="257"/>
      <c r="AN17" s="257"/>
      <c r="AO17" s="257"/>
      <c r="AP17" s="257"/>
      <c r="AQ17" s="257"/>
      <c r="AR17" s="257"/>
      <c r="AS17" s="257"/>
      <c r="AT17" s="257"/>
      <c r="AU17" s="257"/>
      <c r="AV17" s="257"/>
      <c r="AW17" s="257"/>
      <c r="AX17" s="257"/>
      <c r="AY17" s="257"/>
      <c r="AZ17" s="257"/>
      <c r="BA17" s="257"/>
      <c r="BB17" s="257"/>
      <c r="BC17" s="257"/>
      <c r="BD17" s="257"/>
      <c r="BE17" s="257"/>
      <c r="BF17" s="257"/>
      <c r="BG17" s="257"/>
      <c r="BH17" s="257"/>
      <c r="BI17" s="257"/>
      <c r="BJ17" s="257"/>
      <c r="BK17" s="257"/>
      <c r="BL17" s="257"/>
      <c r="BM17" s="257"/>
      <c r="BN17" s="257"/>
      <c r="BO17" s="257"/>
      <c r="BP17" s="257"/>
      <c r="BQ17" s="257"/>
      <c r="BR17" s="257"/>
      <c r="BS17" s="257"/>
      <c r="BT17" s="257"/>
      <c r="BU17" s="257"/>
      <c r="BV17" s="257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21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22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815" t="s">
        <v>22</v>
      </c>
      <c r="AJ20" s="816"/>
      <c r="AK20" s="816"/>
      <c r="AL20" s="816"/>
      <c r="AM20" s="816"/>
      <c r="AN20" s="816"/>
      <c r="AO20" s="816"/>
      <c r="AP20" s="816"/>
      <c r="AQ20" s="816"/>
      <c r="AR20" s="817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40" si="0">IF(AS20="String", AZ20, IF(AS20="Number",ROUNDUP(AZ20/2,0),0))</f>
        <v>17</v>
      </c>
      <c r="BE20" s="742"/>
      <c r="BF20" s="742"/>
      <c r="BG20" s="743"/>
      <c r="BH20" s="753">
        <f t="shared" ref="BH20:BH40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 t="shared" ref="BP20:BP41" si="2"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45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0" t="s">
        <v>215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179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815" t="s">
        <v>1336</v>
      </c>
      <c r="AJ21" s="816"/>
      <c r="AK21" s="816"/>
      <c r="AL21" s="816"/>
      <c r="AM21" s="816"/>
      <c r="AN21" s="816"/>
      <c r="AO21" s="816"/>
      <c r="AP21" s="816"/>
      <c r="AQ21" s="816"/>
      <c r="AR21" s="817"/>
      <c r="AS21" s="752" t="s">
        <v>18</v>
      </c>
      <c r="AT21" s="752"/>
      <c r="AU21" s="752"/>
      <c r="AV21" s="741">
        <f>LEN(L21)+LEN(M21)+LEN(N21)+LEN(O21)+LEN(P21)+LEN(Q21)</f>
        <v>7</v>
      </c>
      <c r="AW21" s="742"/>
      <c r="AX21" s="742"/>
      <c r="AY21" s="743"/>
      <c r="AZ21" s="819">
        <v>28</v>
      </c>
      <c r="BA21" s="820"/>
      <c r="BB21" s="757"/>
      <c r="BC21" s="758"/>
      <c r="BD21" s="741">
        <f t="shared" si="0"/>
        <v>28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 t="shared" si="2"/>
        <v>35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280"/>
      <c r="E22" s="281"/>
      <c r="F22" s="280"/>
      <c r="G22" s="281"/>
      <c r="H22" s="261"/>
      <c r="I22" s="261"/>
      <c r="J22" s="262"/>
      <c r="K22" s="262"/>
      <c r="L22" s="20" t="s">
        <v>180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224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815"/>
      <c r="AJ22" s="816"/>
      <c r="AK22" s="816"/>
      <c r="AL22" s="816"/>
      <c r="AM22" s="816"/>
      <c r="AN22" s="816"/>
      <c r="AO22" s="816"/>
      <c r="AP22" s="816"/>
      <c r="AQ22" s="816"/>
      <c r="AR22" s="817"/>
      <c r="AS22" s="752" t="s">
        <v>27</v>
      </c>
      <c r="AT22" s="752"/>
      <c r="AU22" s="752"/>
      <c r="AV22" s="741">
        <f>LEN(L22)+LEN(M22)+LEN(N22)+LEN(O22)+LEN(P22)+LEN(Q22)</f>
        <v>18</v>
      </c>
      <c r="AW22" s="742"/>
      <c r="AX22" s="742"/>
      <c r="AY22" s="743"/>
      <c r="AZ22" s="819">
        <v>0</v>
      </c>
      <c r="BA22" s="820"/>
      <c r="BB22" s="757"/>
      <c r="BC22" s="758"/>
      <c r="BD22" s="741">
        <f t="shared" si="0"/>
        <v>0</v>
      </c>
      <c r="BE22" s="742"/>
      <c r="BF22" s="742"/>
      <c r="BG22" s="743"/>
      <c r="BH22" s="753">
        <f t="shared" si="1"/>
        <v>3</v>
      </c>
      <c r="BI22" s="754"/>
      <c r="BJ22" s="754"/>
      <c r="BK22" s="755"/>
      <c r="BL22" s="753"/>
      <c r="BM22" s="754"/>
      <c r="BN22" s="754"/>
      <c r="BO22" s="755"/>
      <c r="BP22" s="741">
        <f t="shared" si="2"/>
        <v>21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67.5" customHeight="1">
      <c r="B23" s="253"/>
      <c r="C23" s="261">
        <v>4</v>
      </c>
      <c r="D23" s="280"/>
      <c r="E23" s="281"/>
      <c r="F23" s="280"/>
      <c r="G23" s="281"/>
      <c r="H23" s="261"/>
      <c r="I23" s="261"/>
      <c r="J23" s="262"/>
      <c r="K23" s="262"/>
      <c r="L23" s="20"/>
      <c r="M23" s="20" t="s">
        <v>219</v>
      </c>
      <c r="N23" s="20"/>
      <c r="O23" s="20"/>
      <c r="P23" s="20"/>
      <c r="Q23" s="20"/>
      <c r="R23" s="20"/>
      <c r="S23" s="20"/>
      <c r="T23" s="20"/>
      <c r="U23" s="20"/>
      <c r="V23" s="21"/>
      <c r="W23" s="20" t="s">
        <v>100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67" t="s">
        <v>638</v>
      </c>
      <c r="AJ23" s="768"/>
      <c r="AK23" s="768"/>
      <c r="AL23" s="768"/>
      <c r="AM23" s="768"/>
      <c r="AN23" s="768"/>
      <c r="AO23" s="768"/>
      <c r="AP23" s="768"/>
      <c r="AQ23" s="768"/>
      <c r="AR23" s="769"/>
      <c r="AS23" s="972" t="s">
        <v>42</v>
      </c>
      <c r="AT23" s="972"/>
      <c r="AU23" s="972"/>
      <c r="AV23" s="741">
        <f t="shared" ref="AV23:AV29" si="3">LEN(L23)+LEN(M23)+LEN(N23)+LEN(O23)+LEN(P23)+LEN(Q23)</f>
        <v>15</v>
      </c>
      <c r="AW23" s="742"/>
      <c r="AX23" s="742"/>
      <c r="AY23" s="743"/>
      <c r="AZ23" s="819">
        <v>1</v>
      </c>
      <c r="BA23" s="820"/>
      <c r="BB23" s="757"/>
      <c r="BC23" s="758"/>
      <c r="BD23" s="741">
        <f t="shared" si="0"/>
        <v>1</v>
      </c>
      <c r="BE23" s="742"/>
      <c r="BF23" s="742"/>
      <c r="BG23" s="743"/>
      <c r="BH23" s="753">
        <f t="shared" si="1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2"/>
        <v>17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4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106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24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7" t="s">
        <v>291</v>
      </c>
      <c r="AJ24" s="768"/>
      <c r="AK24" s="768"/>
      <c r="AL24" s="768"/>
      <c r="AM24" s="768"/>
      <c r="AN24" s="768"/>
      <c r="AO24" s="768"/>
      <c r="AP24" s="768"/>
      <c r="AQ24" s="768"/>
      <c r="AR24" s="769"/>
      <c r="AS24" s="752" t="s">
        <v>18</v>
      </c>
      <c r="AT24" s="752"/>
      <c r="AU24" s="752"/>
      <c r="AV24" s="741">
        <f t="shared" si="3"/>
        <v>9</v>
      </c>
      <c r="AW24" s="742"/>
      <c r="AX24" s="742"/>
      <c r="AY24" s="743"/>
      <c r="AZ24" s="756">
        <v>14</v>
      </c>
      <c r="BA24" s="757"/>
      <c r="BB24" s="757"/>
      <c r="BC24" s="758"/>
      <c r="BD24" s="741">
        <f t="shared" si="0"/>
        <v>14</v>
      </c>
      <c r="BE24" s="742"/>
      <c r="BF24" s="742"/>
      <c r="BG24" s="743"/>
      <c r="BH24" s="753">
        <f t="shared" si="1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2"/>
        <v>23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22.5" customHeight="1">
      <c r="B25" s="253"/>
      <c r="C25" s="261">
        <v>6</v>
      </c>
      <c r="D25" s="280"/>
      <c r="E25" s="281"/>
      <c r="F25" s="280"/>
      <c r="G25" s="281"/>
      <c r="H25" s="261"/>
      <c r="I25" s="261"/>
      <c r="J25" s="262"/>
      <c r="K25" s="262"/>
      <c r="L25" s="20"/>
      <c r="M25" s="20" t="s">
        <v>232</v>
      </c>
      <c r="N25" s="20"/>
      <c r="O25" s="20"/>
      <c r="P25" s="20"/>
      <c r="Q25" s="20"/>
      <c r="R25" s="20"/>
      <c r="S25" s="20"/>
      <c r="T25" s="20"/>
      <c r="U25" s="20"/>
      <c r="V25" s="21"/>
      <c r="W25" s="20" t="s">
        <v>101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49" t="s">
        <v>639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1021" t="s">
        <v>42</v>
      </c>
      <c r="AT25" s="1022"/>
      <c r="AU25" s="1023"/>
      <c r="AV25" s="741">
        <f t="shared" si="3"/>
        <v>9</v>
      </c>
      <c r="AW25" s="742"/>
      <c r="AX25" s="742"/>
      <c r="AY25" s="743"/>
      <c r="AZ25" s="756">
        <v>10</v>
      </c>
      <c r="BA25" s="757"/>
      <c r="BB25" s="757"/>
      <c r="BC25" s="758"/>
      <c r="BD25" s="741">
        <f t="shared" si="0"/>
        <v>5</v>
      </c>
      <c r="BE25" s="742"/>
      <c r="BF25" s="742"/>
      <c r="BG25" s="743"/>
      <c r="BH25" s="753">
        <f t="shared" si="1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2"/>
        <v>15</v>
      </c>
      <c r="BQ25" s="742"/>
      <c r="BR25" s="742"/>
      <c r="BS25" s="743"/>
      <c r="BT25" s="777"/>
      <c r="BU25" s="778"/>
      <c r="BV25" s="779"/>
      <c r="BW25" s="255"/>
      <c r="BX25" s="252"/>
    </row>
    <row r="26" spans="2:76" s="234" customFormat="1" ht="34.5" customHeight="1">
      <c r="B26" s="253"/>
      <c r="C26" s="259">
        <v>7</v>
      </c>
      <c r="D26" s="280"/>
      <c r="E26" s="281"/>
      <c r="F26" s="280"/>
      <c r="G26" s="281"/>
      <c r="H26" s="261"/>
      <c r="I26" s="261"/>
      <c r="J26" s="262"/>
      <c r="K26" s="262"/>
      <c r="L26" s="20"/>
      <c r="M26" s="20" t="s">
        <v>234</v>
      </c>
      <c r="N26" s="20"/>
      <c r="O26" s="20"/>
      <c r="P26" s="20"/>
      <c r="Q26" s="20"/>
      <c r="R26" s="20"/>
      <c r="S26" s="20"/>
      <c r="T26" s="20"/>
      <c r="U26" s="20"/>
      <c r="V26" s="21"/>
      <c r="W26" s="20" t="s">
        <v>102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640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1021" t="s">
        <v>42</v>
      </c>
      <c r="AT26" s="1022"/>
      <c r="AU26" s="1023"/>
      <c r="AV26" s="741">
        <f t="shared" si="3"/>
        <v>13</v>
      </c>
      <c r="AW26" s="742"/>
      <c r="AX26" s="742"/>
      <c r="AY26" s="743"/>
      <c r="AZ26" s="756">
        <v>1</v>
      </c>
      <c r="BA26" s="757"/>
      <c r="BB26" s="757"/>
      <c r="BC26" s="758"/>
      <c r="BD26" s="741">
        <f t="shared" si="0"/>
        <v>1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53"/>
      <c r="BM26" s="754"/>
      <c r="BN26" s="754"/>
      <c r="BO26" s="755"/>
      <c r="BP26" s="741">
        <f t="shared" si="2"/>
        <v>15</v>
      </c>
      <c r="BQ26" s="742"/>
      <c r="BR26" s="742"/>
      <c r="BS26" s="743"/>
      <c r="BT26" s="777"/>
      <c r="BU26" s="778"/>
      <c r="BV26" s="779"/>
      <c r="BW26" s="255"/>
      <c r="BX26" s="252"/>
    </row>
    <row r="27" spans="2:76" s="234" customFormat="1" ht="22.5" customHeight="1">
      <c r="B27" s="253"/>
      <c r="C27" s="261">
        <v>8</v>
      </c>
      <c r="D27" s="280"/>
      <c r="E27" s="281"/>
      <c r="F27" s="280"/>
      <c r="G27" s="281"/>
      <c r="H27" s="261"/>
      <c r="I27" s="261"/>
      <c r="J27" s="262"/>
      <c r="K27" s="262"/>
      <c r="L27" s="20"/>
      <c r="M27" s="20" t="s">
        <v>236</v>
      </c>
      <c r="N27" s="20"/>
      <c r="O27" s="20"/>
      <c r="P27" s="20"/>
      <c r="Q27" s="20"/>
      <c r="R27" s="20"/>
      <c r="S27" s="20"/>
      <c r="T27" s="20"/>
      <c r="U27" s="20"/>
      <c r="V27" s="21"/>
      <c r="W27" s="20" t="s">
        <v>103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49" t="s">
        <v>641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776" t="s">
        <v>42</v>
      </c>
      <c r="AT27" s="761"/>
      <c r="AU27" s="762"/>
      <c r="AV27" s="741">
        <f t="shared" si="3"/>
        <v>9</v>
      </c>
      <c r="AW27" s="742"/>
      <c r="AX27" s="742"/>
      <c r="AY27" s="743"/>
      <c r="AZ27" s="756">
        <v>10</v>
      </c>
      <c r="BA27" s="757"/>
      <c r="BB27" s="757"/>
      <c r="BC27" s="758"/>
      <c r="BD27" s="741">
        <f t="shared" si="0"/>
        <v>5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2"/>
        <v>15</v>
      </c>
      <c r="BQ27" s="742"/>
      <c r="BR27" s="742"/>
      <c r="BS27" s="743"/>
      <c r="BT27" s="777"/>
      <c r="BU27" s="778"/>
      <c r="BV27" s="779"/>
      <c r="BW27" s="255"/>
      <c r="BX27" s="252"/>
    </row>
    <row r="28" spans="2:76" s="234" customFormat="1" ht="34.5" customHeight="1">
      <c r="B28" s="253"/>
      <c r="C28" s="259">
        <v>9</v>
      </c>
      <c r="D28" s="280"/>
      <c r="E28" s="281"/>
      <c r="F28" s="280"/>
      <c r="G28" s="281"/>
      <c r="H28" s="261"/>
      <c r="I28" s="261"/>
      <c r="J28" s="262"/>
      <c r="K28" s="262"/>
      <c r="L28" s="20"/>
      <c r="M28" s="20" t="s">
        <v>238</v>
      </c>
      <c r="N28" s="20"/>
      <c r="O28" s="20"/>
      <c r="P28" s="20"/>
      <c r="Q28" s="20"/>
      <c r="R28" s="20"/>
      <c r="S28" s="20"/>
      <c r="T28" s="20"/>
      <c r="U28" s="20"/>
      <c r="V28" s="21"/>
      <c r="W28" s="22" t="s">
        <v>104</v>
      </c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749" t="s">
        <v>642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776" t="s">
        <v>42</v>
      </c>
      <c r="AT28" s="761"/>
      <c r="AU28" s="762"/>
      <c r="AV28" s="741">
        <f t="shared" si="3"/>
        <v>13</v>
      </c>
      <c r="AW28" s="742"/>
      <c r="AX28" s="742"/>
      <c r="AY28" s="743"/>
      <c r="AZ28" s="741">
        <v>1</v>
      </c>
      <c r="BA28" s="742"/>
      <c r="BB28" s="742"/>
      <c r="BC28" s="743"/>
      <c r="BD28" s="741">
        <f t="shared" si="0"/>
        <v>1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53"/>
      <c r="BM28" s="754"/>
      <c r="BN28" s="754"/>
      <c r="BO28" s="755"/>
      <c r="BP28" s="741">
        <f t="shared" si="2"/>
        <v>15</v>
      </c>
      <c r="BQ28" s="742"/>
      <c r="BR28" s="742"/>
      <c r="BS28" s="743"/>
      <c r="BT28" s="777"/>
      <c r="BU28" s="778"/>
      <c r="BV28" s="779"/>
      <c r="BW28" s="255"/>
      <c r="BX28" s="252"/>
    </row>
    <row r="29" spans="2:76" s="234" customFormat="1" ht="22.5" customHeight="1">
      <c r="B29" s="253"/>
      <c r="C29" s="261">
        <v>10</v>
      </c>
      <c r="D29" s="280"/>
      <c r="E29" s="281"/>
      <c r="F29" s="280"/>
      <c r="G29" s="281"/>
      <c r="H29" s="261"/>
      <c r="I29" s="261"/>
      <c r="J29" s="262"/>
      <c r="K29" s="262"/>
      <c r="L29" s="20"/>
      <c r="M29" s="20" t="s">
        <v>107</v>
      </c>
      <c r="N29" s="20"/>
      <c r="O29" s="20"/>
      <c r="P29" s="20"/>
      <c r="Q29" s="20"/>
      <c r="R29" s="20"/>
      <c r="S29" s="20"/>
      <c r="T29" s="20"/>
      <c r="U29" s="20"/>
      <c r="V29" s="21"/>
      <c r="W29" s="22" t="s">
        <v>105</v>
      </c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767" t="s">
        <v>708</v>
      </c>
      <c r="AJ29" s="768"/>
      <c r="AK29" s="768"/>
      <c r="AL29" s="768"/>
      <c r="AM29" s="768"/>
      <c r="AN29" s="768"/>
      <c r="AO29" s="768"/>
      <c r="AP29" s="768"/>
      <c r="AQ29" s="768"/>
      <c r="AR29" s="769"/>
      <c r="AS29" s="776" t="s">
        <v>42</v>
      </c>
      <c r="AT29" s="761"/>
      <c r="AU29" s="762"/>
      <c r="AV29" s="741">
        <f t="shared" si="3"/>
        <v>9</v>
      </c>
      <c r="AW29" s="742"/>
      <c r="AX29" s="742"/>
      <c r="AY29" s="743"/>
      <c r="AZ29" s="741">
        <v>3</v>
      </c>
      <c r="BA29" s="742"/>
      <c r="BB29" s="742"/>
      <c r="BC29" s="743"/>
      <c r="BD29" s="741">
        <f t="shared" si="0"/>
        <v>2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753"/>
      <c r="BM29" s="754"/>
      <c r="BN29" s="754"/>
      <c r="BO29" s="755"/>
      <c r="BP29" s="741">
        <f t="shared" si="2"/>
        <v>12</v>
      </c>
      <c r="BQ29" s="742"/>
      <c r="BR29" s="742"/>
      <c r="BS29" s="743"/>
      <c r="BT29" s="777"/>
      <c r="BU29" s="778"/>
      <c r="BV29" s="779"/>
      <c r="BW29" s="255"/>
      <c r="BX29" s="252"/>
    </row>
    <row r="30" spans="2:76" s="234" customFormat="1" ht="12" customHeight="1">
      <c r="B30" s="253"/>
      <c r="C30" s="259">
        <v>11</v>
      </c>
      <c r="D30" s="280"/>
      <c r="E30" s="281"/>
      <c r="F30" s="280"/>
      <c r="G30" s="281"/>
      <c r="H30" s="261"/>
      <c r="I30" s="261"/>
      <c r="J30" s="262"/>
      <c r="K30" s="262"/>
      <c r="L30" s="20" t="s">
        <v>216</v>
      </c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 t="s">
        <v>225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815"/>
      <c r="AJ30" s="816"/>
      <c r="AK30" s="816"/>
      <c r="AL30" s="816"/>
      <c r="AM30" s="816"/>
      <c r="AN30" s="816"/>
      <c r="AO30" s="816"/>
      <c r="AP30" s="816"/>
      <c r="AQ30" s="816"/>
      <c r="AR30" s="817"/>
      <c r="AS30" s="752" t="s">
        <v>27</v>
      </c>
      <c r="AT30" s="752"/>
      <c r="AU30" s="752"/>
      <c r="AV30" s="741">
        <f>LEN(L30)+LEN(M30)+LEN(N30)+LEN(O30)+LEN(P30)+LEN(Q30)</f>
        <v>16</v>
      </c>
      <c r="AW30" s="742"/>
      <c r="AX30" s="742"/>
      <c r="AY30" s="743"/>
      <c r="AZ30" s="819">
        <v>0</v>
      </c>
      <c r="BA30" s="820"/>
      <c r="BB30" s="757"/>
      <c r="BC30" s="758"/>
      <c r="BD30" s="741">
        <f t="shared" si="0"/>
        <v>0</v>
      </c>
      <c r="BE30" s="742"/>
      <c r="BF30" s="742"/>
      <c r="BG30" s="743"/>
      <c r="BH30" s="753">
        <f t="shared" si="1"/>
        <v>3</v>
      </c>
      <c r="BI30" s="754"/>
      <c r="BJ30" s="754"/>
      <c r="BK30" s="755"/>
      <c r="BL30" s="753"/>
      <c r="BM30" s="754"/>
      <c r="BN30" s="754"/>
      <c r="BO30" s="755"/>
      <c r="BP30" s="741">
        <f t="shared" si="2"/>
        <v>19</v>
      </c>
      <c r="BQ30" s="742"/>
      <c r="BR30" s="742"/>
      <c r="BS30" s="743"/>
      <c r="BT30" s="777"/>
      <c r="BU30" s="778"/>
      <c r="BV30" s="779"/>
      <c r="BW30" s="255"/>
      <c r="BX30" s="252"/>
    </row>
    <row r="31" spans="2:76" s="234" customFormat="1" ht="67.5" customHeight="1">
      <c r="B31" s="253"/>
      <c r="C31" s="261">
        <v>12</v>
      </c>
      <c r="D31" s="280"/>
      <c r="E31" s="281"/>
      <c r="F31" s="280"/>
      <c r="G31" s="281"/>
      <c r="H31" s="261"/>
      <c r="I31" s="261"/>
      <c r="J31" s="262"/>
      <c r="K31" s="262"/>
      <c r="L31" s="20"/>
      <c r="M31" s="20" t="s">
        <v>219</v>
      </c>
      <c r="N31" s="20"/>
      <c r="O31" s="20"/>
      <c r="P31" s="20"/>
      <c r="Q31" s="20"/>
      <c r="R31" s="20"/>
      <c r="S31" s="20"/>
      <c r="T31" s="20"/>
      <c r="U31" s="20"/>
      <c r="V31" s="21"/>
      <c r="W31" s="20" t="s">
        <v>100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7" t="s">
        <v>638</v>
      </c>
      <c r="AJ31" s="768"/>
      <c r="AK31" s="768"/>
      <c r="AL31" s="768"/>
      <c r="AM31" s="768"/>
      <c r="AN31" s="768"/>
      <c r="AO31" s="768"/>
      <c r="AP31" s="768"/>
      <c r="AQ31" s="768"/>
      <c r="AR31" s="769"/>
      <c r="AS31" s="972" t="s">
        <v>42</v>
      </c>
      <c r="AT31" s="972"/>
      <c r="AU31" s="972"/>
      <c r="AV31" s="741">
        <f t="shared" ref="AV31:AV37" si="4">LEN(L31)+LEN(M31)+LEN(N31)+LEN(O31)+LEN(P31)+LEN(Q31)</f>
        <v>15</v>
      </c>
      <c r="AW31" s="742"/>
      <c r="AX31" s="742"/>
      <c r="AY31" s="743"/>
      <c r="AZ31" s="819">
        <v>1</v>
      </c>
      <c r="BA31" s="820"/>
      <c r="BB31" s="757"/>
      <c r="BC31" s="758"/>
      <c r="BD31" s="741">
        <f t="shared" si="0"/>
        <v>1</v>
      </c>
      <c r="BE31" s="742"/>
      <c r="BF31" s="742"/>
      <c r="BG31" s="743"/>
      <c r="BH31" s="753">
        <f t="shared" si="1"/>
        <v>1</v>
      </c>
      <c r="BI31" s="754"/>
      <c r="BJ31" s="754"/>
      <c r="BK31" s="755"/>
      <c r="BL31" s="753"/>
      <c r="BM31" s="754"/>
      <c r="BN31" s="754"/>
      <c r="BO31" s="755"/>
      <c r="BP31" s="741">
        <f t="shared" si="2"/>
        <v>17</v>
      </c>
      <c r="BQ31" s="742"/>
      <c r="BR31" s="742"/>
      <c r="BS31" s="743"/>
      <c r="BT31" s="777"/>
      <c r="BU31" s="778"/>
      <c r="BV31" s="779"/>
      <c r="BW31" s="255"/>
      <c r="BX31" s="252"/>
    </row>
    <row r="32" spans="2:76" s="234" customFormat="1" ht="30" customHeight="1">
      <c r="B32" s="253"/>
      <c r="C32" s="259">
        <v>13</v>
      </c>
      <c r="D32" s="747"/>
      <c r="E32" s="748"/>
      <c r="F32" s="747"/>
      <c r="G32" s="748"/>
      <c r="H32" s="266"/>
      <c r="I32" s="266"/>
      <c r="J32" s="267"/>
      <c r="K32" s="267"/>
      <c r="L32" s="20"/>
      <c r="M32" s="20" t="s">
        <v>106</v>
      </c>
      <c r="N32" s="20"/>
      <c r="O32" s="20"/>
      <c r="P32" s="20"/>
      <c r="Q32" s="20"/>
      <c r="R32" s="20"/>
      <c r="S32" s="20"/>
      <c r="T32" s="20"/>
      <c r="U32" s="20"/>
      <c r="V32" s="21"/>
      <c r="W32" s="22" t="s">
        <v>24</v>
      </c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7" t="s">
        <v>291</v>
      </c>
      <c r="AJ32" s="768"/>
      <c r="AK32" s="768"/>
      <c r="AL32" s="768"/>
      <c r="AM32" s="768"/>
      <c r="AN32" s="768"/>
      <c r="AO32" s="768"/>
      <c r="AP32" s="768"/>
      <c r="AQ32" s="768"/>
      <c r="AR32" s="769"/>
      <c r="AS32" s="752" t="s">
        <v>18</v>
      </c>
      <c r="AT32" s="752"/>
      <c r="AU32" s="752"/>
      <c r="AV32" s="741">
        <f t="shared" si="4"/>
        <v>9</v>
      </c>
      <c r="AW32" s="742"/>
      <c r="AX32" s="742"/>
      <c r="AY32" s="743"/>
      <c r="AZ32" s="756">
        <v>14</v>
      </c>
      <c r="BA32" s="757"/>
      <c r="BB32" s="757"/>
      <c r="BC32" s="758"/>
      <c r="BD32" s="741">
        <f t="shared" si="0"/>
        <v>14</v>
      </c>
      <c r="BE32" s="742"/>
      <c r="BF32" s="742"/>
      <c r="BG32" s="743"/>
      <c r="BH32" s="753">
        <f t="shared" si="1"/>
        <v>0</v>
      </c>
      <c r="BI32" s="754"/>
      <c r="BJ32" s="754"/>
      <c r="BK32" s="755"/>
      <c r="BL32" s="753"/>
      <c r="BM32" s="754"/>
      <c r="BN32" s="754"/>
      <c r="BO32" s="755"/>
      <c r="BP32" s="741">
        <f t="shared" si="2"/>
        <v>23</v>
      </c>
      <c r="BQ32" s="742"/>
      <c r="BR32" s="742"/>
      <c r="BS32" s="743"/>
      <c r="BT32" s="770"/>
      <c r="BU32" s="771"/>
      <c r="BV32" s="772"/>
      <c r="BW32" s="255"/>
      <c r="BX32" s="252"/>
    </row>
    <row r="33" spans="2:76" s="234" customFormat="1" ht="22.5" customHeight="1">
      <c r="B33" s="253"/>
      <c r="C33" s="261">
        <v>14</v>
      </c>
      <c r="D33" s="280"/>
      <c r="E33" s="281"/>
      <c r="F33" s="280"/>
      <c r="G33" s="281"/>
      <c r="H33" s="261"/>
      <c r="I33" s="261"/>
      <c r="J33" s="262"/>
      <c r="K33" s="262"/>
      <c r="L33" s="20"/>
      <c r="M33" s="20" t="s">
        <v>232</v>
      </c>
      <c r="N33" s="20"/>
      <c r="O33" s="20"/>
      <c r="P33" s="20"/>
      <c r="Q33" s="20"/>
      <c r="R33" s="20"/>
      <c r="S33" s="20"/>
      <c r="T33" s="20"/>
      <c r="U33" s="20"/>
      <c r="V33" s="21"/>
      <c r="W33" s="20" t="s">
        <v>101</v>
      </c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749" t="s">
        <v>639</v>
      </c>
      <c r="AJ33" s="750"/>
      <c r="AK33" s="750"/>
      <c r="AL33" s="750"/>
      <c r="AM33" s="750"/>
      <c r="AN33" s="750"/>
      <c r="AO33" s="750"/>
      <c r="AP33" s="750"/>
      <c r="AQ33" s="750"/>
      <c r="AR33" s="751"/>
      <c r="AS33" s="1021" t="s">
        <v>42</v>
      </c>
      <c r="AT33" s="1022"/>
      <c r="AU33" s="1023"/>
      <c r="AV33" s="741">
        <f t="shared" si="4"/>
        <v>9</v>
      </c>
      <c r="AW33" s="742"/>
      <c r="AX33" s="742"/>
      <c r="AY33" s="743"/>
      <c r="AZ33" s="756">
        <v>10</v>
      </c>
      <c r="BA33" s="757"/>
      <c r="BB33" s="757"/>
      <c r="BC33" s="758"/>
      <c r="BD33" s="741">
        <f t="shared" si="0"/>
        <v>5</v>
      </c>
      <c r="BE33" s="742"/>
      <c r="BF33" s="742"/>
      <c r="BG33" s="743"/>
      <c r="BH33" s="753">
        <f t="shared" si="1"/>
        <v>1</v>
      </c>
      <c r="BI33" s="754"/>
      <c r="BJ33" s="754"/>
      <c r="BK33" s="755"/>
      <c r="BL33" s="753"/>
      <c r="BM33" s="754"/>
      <c r="BN33" s="754"/>
      <c r="BO33" s="755"/>
      <c r="BP33" s="741">
        <f t="shared" si="2"/>
        <v>15</v>
      </c>
      <c r="BQ33" s="742"/>
      <c r="BR33" s="742"/>
      <c r="BS33" s="743"/>
      <c r="BT33" s="777"/>
      <c r="BU33" s="778"/>
      <c r="BV33" s="779"/>
      <c r="BW33" s="255"/>
      <c r="BX33" s="252"/>
    </row>
    <row r="34" spans="2:76" s="234" customFormat="1" ht="34.5" customHeight="1">
      <c r="B34" s="253"/>
      <c r="C34" s="259">
        <v>15</v>
      </c>
      <c r="D34" s="280"/>
      <c r="E34" s="281"/>
      <c r="F34" s="280"/>
      <c r="G34" s="281"/>
      <c r="H34" s="261"/>
      <c r="I34" s="261"/>
      <c r="J34" s="262"/>
      <c r="K34" s="262"/>
      <c r="L34" s="20"/>
      <c r="M34" s="20" t="s">
        <v>234</v>
      </c>
      <c r="N34" s="20"/>
      <c r="O34" s="20"/>
      <c r="P34" s="20"/>
      <c r="Q34" s="20"/>
      <c r="R34" s="20"/>
      <c r="S34" s="20"/>
      <c r="T34" s="20"/>
      <c r="U34" s="20"/>
      <c r="V34" s="21"/>
      <c r="W34" s="20" t="s">
        <v>102</v>
      </c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49" t="s">
        <v>640</v>
      </c>
      <c r="AJ34" s="750"/>
      <c r="AK34" s="750"/>
      <c r="AL34" s="750"/>
      <c r="AM34" s="750"/>
      <c r="AN34" s="750"/>
      <c r="AO34" s="750"/>
      <c r="AP34" s="750"/>
      <c r="AQ34" s="750"/>
      <c r="AR34" s="751"/>
      <c r="AS34" s="1021" t="s">
        <v>42</v>
      </c>
      <c r="AT34" s="1022"/>
      <c r="AU34" s="1023"/>
      <c r="AV34" s="741">
        <f t="shared" si="4"/>
        <v>13</v>
      </c>
      <c r="AW34" s="742"/>
      <c r="AX34" s="742"/>
      <c r="AY34" s="743"/>
      <c r="AZ34" s="756">
        <v>1</v>
      </c>
      <c r="BA34" s="757"/>
      <c r="BB34" s="757"/>
      <c r="BC34" s="758"/>
      <c r="BD34" s="741">
        <f t="shared" si="0"/>
        <v>1</v>
      </c>
      <c r="BE34" s="742"/>
      <c r="BF34" s="742"/>
      <c r="BG34" s="743"/>
      <c r="BH34" s="753">
        <f t="shared" si="1"/>
        <v>1</v>
      </c>
      <c r="BI34" s="754"/>
      <c r="BJ34" s="754"/>
      <c r="BK34" s="755"/>
      <c r="BL34" s="753"/>
      <c r="BM34" s="754"/>
      <c r="BN34" s="754"/>
      <c r="BO34" s="755"/>
      <c r="BP34" s="741">
        <f t="shared" si="2"/>
        <v>15</v>
      </c>
      <c r="BQ34" s="742"/>
      <c r="BR34" s="742"/>
      <c r="BS34" s="743"/>
      <c r="BT34" s="777"/>
      <c r="BU34" s="778"/>
      <c r="BV34" s="779"/>
      <c r="BW34" s="255"/>
      <c r="BX34" s="252"/>
    </row>
    <row r="35" spans="2:76" s="234" customFormat="1" ht="22.5" customHeight="1">
      <c r="B35" s="253"/>
      <c r="C35" s="261">
        <v>16</v>
      </c>
      <c r="D35" s="280"/>
      <c r="E35" s="281"/>
      <c r="F35" s="280"/>
      <c r="G35" s="281"/>
      <c r="H35" s="261"/>
      <c r="I35" s="261"/>
      <c r="J35" s="262"/>
      <c r="K35" s="262"/>
      <c r="L35" s="20"/>
      <c r="M35" s="20" t="s">
        <v>236</v>
      </c>
      <c r="N35" s="20"/>
      <c r="O35" s="20"/>
      <c r="P35" s="20"/>
      <c r="Q35" s="20"/>
      <c r="R35" s="20"/>
      <c r="S35" s="20"/>
      <c r="T35" s="20"/>
      <c r="U35" s="20"/>
      <c r="V35" s="21"/>
      <c r="W35" s="20" t="s">
        <v>103</v>
      </c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49" t="s">
        <v>641</v>
      </c>
      <c r="AJ35" s="750"/>
      <c r="AK35" s="750"/>
      <c r="AL35" s="750"/>
      <c r="AM35" s="750"/>
      <c r="AN35" s="750"/>
      <c r="AO35" s="750"/>
      <c r="AP35" s="750"/>
      <c r="AQ35" s="750"/>
      <c r="AR35" s="751"/>
      <c r="AS35" s="776" t="s">
        <v>42</v>
      </c>
      <c r="AT35" s="761"/>
      <c r="AU35" s="762"/>
      <c r="AV35" s="741">
        <f t="shared" si="4"/>
        <v>9</v>
      </c>
      <c r="AW35" s="742"/>
      <c r="AX35" s="742"/>
      <c r="AY35" s="743"/>
      <c r="AZ35" s="756">
        <v>10</v>
      </c>
      <c r="BA35" s="757"/>
      <c r="BB35" s="757"/>
      <c r="BC35" s="758"/>
      <c r="BD35" s="741">
        <f t="shared" si="0"/>
        <v>5</v>
      </c>
      <c r="BE35" s="742"/>
      <c r="BF35" s="742"/>
      <c r="BG35" s="743"/>
      <c r="BH35" s="753">
        <f t="shared" si="1"/>
        <v>1</v>
      </c>
      <c r="BI35" s="754"/>
      <c r="BJ35" s="754"/>
      <c r="BK35" s="755"/>
      <c r="BL35" s="753"/>
      <c r="BM35" s="754"/>
      <c r="BN35" s="754"/>
      <c r="BO35" s="755"/>
      <c r="BP35" s="741">
        <f t="shared" si="2"/>
        <v>15</v>
      </c>
      <c r="BQ35" s="742"/>
      <c r="BR35" s="742"/>
      <c r="BS35" s="743"/>
      <c r="BT35" s="777"/>
      <c r="BU35" s="778"/>
      <c r="BV35" s="779"/>
      <c r="BW35" s="255"/>
      <c r="BX35" s="252"/>
    </row>
    <row r="36" spans="2:76" s="234" customFormat="1" ht="37.5" customHeight="1">
      <c r="B36" s="253"/>
      <c r="C36" s="259">
        <v>17</v>
      </c>
      <c r="D36" s="280"/>
      <c r="E36" s="281"/>
      <c r="F36" s="280"/>
      <c r="G36" s="281"/>
      <c r="H36" s="261"/>
      <c r="I36" s="261"/>
      <c r="J36" s="262"/>
      <c r="K36" s="262"/>
      <c r="L36" s="20"/>
      <c r="M36" s="20" t="s">
        <v>238</v>
      </c>
      <c r="N36" s="20"/>
      <c r="O36" s="20"/>
      <c r="P36" s="20"/>
      <c r="Q36" s="20"/>
      <c r="R36" s="20"/>
      <c r="S36" s="20"/>
      <c r="T36" s="20"/>
      <c r="U36" s="20"/>
      <c r="V36" s="21"/>
      <c r="W36" s="22" t="s">
        <v>104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49" t="s">
        <v>642</v>
      </c>
      <c r="AJ36" s="750"/>
      <c r="AK36" s="750"/>
      <c r="AL36" s="750"/>
      <c r="AM36" s="750"/>
      <c r="AN36" s="750"/>
      <c r="AO36" s="750"/>
      <c r="AP36" s="750"/>
      <c r="AQ36" s="750"/>
      <c r="AR36" s="751"/>
      <c r="AS36" s="776" t="s">
        <v>42</v>
      </c>
      <c r="AT36" s="761"/>
      <c r="AU36" s="762"/>
      <c r="AV36" s="741">
        <f t="shared" si="4"/>
        <v>13</v>
      </c>
      <c r="AW36" s="742"/>
      <c r="AX36" s="742"/>
      <c r="AY36" s="743"/>
      <c r="AZ36" s="741">
        <v>1</v>
      </c>
      <c r="BA36" s="742"/>
      <c r="BB36" s="742"/>
      <c r="BC36" s="743"/>
      <c r="BD36" s="741">
        <f t="shared" si="0"/>
        <v>1</v>
      </c>
      <c r="BE36" s="742"/>
      <c r="BF36" s="742"/>
      <c r="BG36" s="743"/>
      <c r="BH36" s="753">
        <f t="shared" si="1"/>
        <v>1</v>
      </c>
      <c r="BI36" s="754"/>
      <c r="BJ36" s="754"/>
      <c r="BK36" s="755"/>
      <c r="BL36" s="753"/>
      <c r="BM36" s="754"/>
      <c r="BN36" s="754"/>
      <c r="BO36" s="755"/>
      <c r="BP36" s="741">
        <f t="shared" si="2"/>
        <v>15</v>
      </c>
      <c r="BQ36" s="742"/>
      <c r="BR36" s="742"/>
      <c r="BS36" s="743"/>
      <c r="BT36" s="777"/>
      <c r="BU36" s="778"/>
      <c r="BV36" s="779"/>
      <c r="BW36" s="255"/>
      <c r="BX36" s="252"/>
    </row>
    <row r="37" spans="2:76" s="234" customFormat="1" ht="22.5" customHeight="1">
      <c r="B37" s="253"/>
      <c r="C37" s="261">
        <v>18</v>
      </c>
      <c r="D37" s="280"/>
      <c r="E37" s="281"/>
      <c r="F37" s="280"/>
      <c r="G37" s="281"/>
      <c r="H37" s="261"/>
      <c r="I37" s="261"/>
      <c r="J37" s="262"/>
      <c r="K37" s="262"/>
      <c r="L37" s="20"/>
      <c r="M37" s="20" t="s">
        <v>107</v>
      </c>
      <c r="N37" s="20"/>
      <c r="O37" s="20"/>
      <c r="P37" s="20"/>
      <c r="Q37" s="20"/>
      <c r="R37" s="20"/>
      <c r="S37" s="20"/>
      <c r="T37" s="20"/>
      <c r="U37" s="20"/>
      <c r="V37" s="21"/>
      <c r="W37" s="22" t="s">
        <v>105</v>
      </c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7" t="s">
        <v>708</v>
      </c>
      <c r="AJ37" s="768"/>
      <c r="AK37" s="768"/>
      <c r="AL37" s="768"/>
      <c r="AM37" s="768"/>
      <c r="AN37" s="768"/>
      <c r="AO37" s="768"/>
      <c r="AP37" s="768"/>
      <c r="AQ37" s="768"/>
      <c r="AR37" s="769"/>
      <c r="AS37" s="776" t="s">
        <v>42</v>
      </c>
      <c r="AT37" s="761"/>
      <c r="AU37" s="762"/>
      <c r="AV37" s="741">
        <f t="shared" si="4"/>
        <v>9</v>
      </c>
      <c r="AW37" s="742"/>
      <c r="AX37" s="742"/>
      <c r="AY37" s="743"/>
      <c r="AZ37" s="741">
        <v>3</v>
      </c>
      <c r="BA37" s="742"/>
      <c r="BB37" s="742"/>
      <c r="BC37" s="743"/>
      <c r="BD37" s="741">
        <f t="shared" si="0"/>
        <v>2</v>
      </c>
      <c r="BE37" s="742"/>
      <c r="BF37" s="742"/>
      <c r="BG37" s="743"/>
      <c r="BH37" s="753">
        <f t="shared" si="1"/>
        <v>1</v>
      </c>
      <c r="BI37" s="754"/>
      <c r="BJ37" s="754"/>
      <c r="BK37" s="755"/>
      <c r="BL37" s="753"/>
      <c r="BM37" s="754"/>
      <c r="BN37" s="754"/>
      <c r="BO37" s="755"/>
      <c r="BP37" s="741">
        <f t="shared" si="2"/>
        <v>12</v>
      </c>
      <c r="BQ37" s="742"/>
      <c r="BR37" s="742"/>
      <c r="BS37" s="743"/>
      <c r="BT37" s="777"/>
      <c r="BU37" s="778"/>
      <c r="BV37" s="779"/>
      <c r="BW37" s="255"/>
      <c r="BX37" s="252"/>
    </row>
    <row r="38" spans="2:76" s="234" customFormat="1" ht="29.25" customHeight="1">
      <c r="B38" s="253"/>
      <c r="C38" s="259">
        <v>19</v>
      </c>
      <c r="D38" s="280"/>
      <c r="E38" s="281"/>
      <c r="F38" s="280"/>
      <c r="G38" s="281"/>
      <c r="H38" s="261"/>
      <c r="I38" s="261"/>
      <c r="J38" s="262"/>
      <c r="K38" s="262"/>
      <c r="L38" s="20" t="s">
        <v>217</v>
      </c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 t="s">
        <v>181</v>
      </c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49" t="s">
        <v>686</v>
      </c>
      <c r="AJ38" s="750"/>
      <c r="AK38" s="750"/>
      <c r="AL38" s="750"/>
      <c r="AM38" s="750"/>
      <c r="AN38" s="750"/>
      <c r="AO38" s="750"/>
      <c r="AP38" s="750"/>
      <c r="AQ38" s="750"/>
      <c r="AR38" s="751"/>
      <c r="AS38" s="776" t="s">
        <v>42</v>
      </c>
      <c r="AT38" s="761"/>
      <c r="AU38" s="762"/>
      <c r="AV38" s="741">
        <f t="shared" ref="AV38:AV41" si="5">LEN(L38)+LEN(M38)+LEN(N38)+LEN(O38)+LEN(P38)+LEN(Q38)</f>
        <v>6</v>
      </c>
      <c r="AW38" s="742"/>
      <c r="AX38" s="742"/>
      <c r="AY38" s="743"/>
      <c r="AZ38" s="741">
        <v>8</v>
      </c>
      <c r="BA38" s="742"/>
      <c r="BB38" s="742"/>
      <c r="BC38" s="743"/>
      <c r="BD38" s="741">
        <f t="shared" si="0"/>
        <v>4</v>
      </c>
      <c r="BE38" s="742"/>
      <c r="BF38" s="742"/>
      <c r="BG38" s="743"/>
      <c r="BH38" s="753">
        <f t="shared" si="1"/>
        <v>1</v>
      </c>
      <c r="BI38" s="754"/>
      <c r="BJ38" s="754"/>
      <c r="BK38" s="755"/>
      <c r="BL38" s="753"/>
      <c r="BM38" s="754"/>
      <c r="BN38" s="754"/>
      <c r="BO38" s="755"/>
      <c r="BP38" s="741">
        <f t="shared" si="2"/>
        <v>11</v>
      </c>
      <c r="BQ38" s="742"/>
      <c r="BR38" s="742"/>
      <c r="BS38" s="743"/>
      <c r="BT38" s="777"/>
      <c r="BU38" s="778"/>
      <c r="BV38" s="779"/>
      <c r="BW38" s="255"/>
      <c r="BX38" s="252"/>
    </row>
    <row r="39" spans="2:76" s="234" customFormat="1" ht="29.25" customHeight="1">
      <c r="B39" s="253"/>
      <c r="C39" s="261">
        <v>20</v>
      </c>
      <c r="D39" s="280"/>
      <c r="E39" s="281"/>
      <c r="F39" s="280"/>
      <c r="G39" s="281"/>
      <c r="H39" s="261"/>
      <c r="I39" s="261"/>
      <c r="J39" s="262"/>
      <c r="K39" s="262"/>
      <c r="L39" s="20" t="s">
        <v>220</v>
      </c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 t="s">
        <v>222</v>
      </c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49" t="s">
        <v>687</v>
      </c>
      <c r="AJ39" s="750"/>
      <c r="AK39" s="750"/>
      <c r="AL39" s="750"/>
      <c r="AM39" s="750"/>
      <c r="AN39" s="750"/>
      <c r="AO39" s="750"/>
      <c r="AP39" s="750"/>
      <c r="AQ39" s="750"/>
      <c r="AR39" s="751"/>
      <c r="AS39" s="776" t="s">
        <v>42</v>
      </c>
      <c r="AT39" s="761"/>
      <c r="AU39" s="762"/>
      <c r="AV39" s="741">
        <f t="shared" si="5"/>
        <v>23</v>
      </c>
      <c r="AW39" s="742"/>
      <c r="AX39" s="742"/>
      <c r="AY39" s="743"/>
      <c r="AZ39" s="741">
        <v>5</v>
      </c>
      <c r="BA39" s="742"/>
      <c r="BB39" s="742"/>
      <c r="BC39" s="743"/>
      <c r="BD39" s="741">
        <f t="shared" si="0"/>
        <v>3</v>
      </c>
      <c r="BE39" s="742"/>
      <c r="BF39" s="742"/>
      <c r="BG39" s="743"/>
      <c r="BH39" s="753">
        <f t="shared" si="1"/>
        <v>1</v>
      </c>
      <c r="BI39" s="754"/>
      <c r="BJ39" s="754"/>
      <c r="BK39" s="755"/>
      <c r="BL39" s="753"/>
      <c r="BM39" s="754"/>
      <c r="BN39" s="754"/>
      <c r="BO39" s="755"/>
      <c r="BP39" s="741">
        <f t="shared" si="2"/>
        <v>27</v>
      </c>
      <c r="BQ39" s="742"/>
      <c r="BR39" s="742"/>
      <c r="BS39" s="743"/>
      <c r="BT39" s="777"/>
      <c r="BU39" s="778"/>
      <c r="BV39" s="779"/>
      <c r="BW39" s="255"/>
      <c r="BX39" s="252"/>
    </row>
    <row r="40" spans="2:76" s="234" customFormat="1" ht="30" customHeight="1">
      <c r="B40" s="253"/>
      <c r="C40" s="259">
        <v>21</v>
      </c>
      <c r="D40" s="280"/>
      <c r="E40" s="281"/>
      <c r="F40" s="280"/>
      <c r="G40" s="281"/>
      <c r="H40" s="261"/>
      <c r="I40" s="261"/>
      <c r="J40" s="262"/>
      <c r="K40" s="262"/>
      <c r="L40" s="20" t="s">
        <v>218</v>
      </c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 t="s">
        <v>223</v>
      </c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749" t="s">
        <v>709</v>
      </c>
      <c r="AJ40" s="750"/>
      <c r="AK40" s="750"/>
      <c r="AL40" s="750"/>
      <c r="AM40" s="750"/>
      <c r="AN40" s="750"/>
      <c r="AO40" s="750"/>
      <c r="AP40" s="750"/>
      <c r="AQ40" s="750"/>
      <c r="AR40" s="751"/>
      <c r="AS40" s="756" t="s">
        <v>42</v>
      </c>
      <c r="AT40" s="757"/>
      <c r="AU40" s="758"/>
      <c r="AV40" s="741">
        <f t="shared" si="5"/>
        <v>16</v>
      </c>
      <c r="AW40" s="742"/>
      <c r="AX40" s="742"/>
      <c r="AY40" s="743"/>
      <c r="AZ40" s="741">
        <v>3</v>
      </c>
      <c r="BA40" s="742"/>
      <c r="BB40" s="742"/>
      <c r="BC40" s="743"/>
      <c r="BD40" s="741">
        <f t="shared" si="0"/>
        <v>2</v>
      </c>
      <c r="BE40" s="742"/>
      <c r="BF40" s="742"/>
      <c r="BG40" s="743"/>
      <c r="BH40" s="753">
        <f t="shared" si="1"/>
        <v>1</v>
      </c>
      <c r="BI40" s="754"/>
      <c r="BJ40" s="754"/>
      <c r="BK40" s="755"/>
      <c r="BL40" s="753"/>
      <c r="BM40" s="754"/>
      <c r="BN40" s="754"/>
      <c r="BO40" s="755"/>
      <c r="BP40" s="741">
        <f t="shared" si="2"/>
        <v>19</v>
      </c>
      <c r="BQ40" s="742"/>
      <c r="BR40" s="742"/>
      <c r="BS40" s="743"/>
      <c r="BT40" s="777"/>
      <c r="BU40" s="778"/>
      <c r="BV40" s="779"/>
      <c r="BW40" s="255"/>
      <c r="BX40" s="252"/>
    </row>
    <row r="41" spans="2:76" s="234" customFormat="1" ht="12" customHeight="1">
      <c r="B41" s="253"/>
      <c r="C41" s="261">
        <v>22</v>
      </c>
      <c r="D41" s="747"/>
      <c r="E41" s="748"/>
      <c r="F41" s="747"/>
      <c r="G41" s="748"/>
      <c r="H41" s="266"/>
      <c r="I41" s="266"/>
      <c r="J41" s="267"/>
      <c r="K41" s="267"/>
      <c r="L41" s="20" t="s">
        <v>832</v>
      </c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0" t="s">
        <v>832</v>
      </c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 t="s">
        <v>834</v>
      </c>
      <c r="AJ41" s="765"/>
      <c r="AK41" s="765"/>
      <c r="AL41" s="765"/>
      <c r="AM41" s="765"/>
      <c r="AN41" s="765"/>
      <c r="AO41" s="765"/>
      <c r="AP41" s="765"/>
      <c r="AQ41" s="765"/>
      <c r="AR41" s="766"/>
      <c r="AS41" s="752" t="s">
        <v>833</v>
      </c>
      <c r="AT41" s="752"/>
      <c r="AU41" s="752"/>
      <c r="AV41" s="741">
        <f t="shared" si="5"/>
        <v>3</v>
      </c>
      <c r="AW41" s="742"/>
      <c r="AX41" s="742"/>
      <c r="AY41" s="743"/>
      <c r="AZ41" s="741">
        <v>10</v>
      </c>
      <c r="BA41" s="742"/>
      <c r="BB41" s="742"/>
      <c r="BC41" s="743"/>
      <c r="BD41" s="741">
        <f t="shared" ref="BD41" si="6">IF(COUNTIF(AS41,"*String*"),AZ41,IF(COUNTIF(AS41,"*Number*"),ROUNDUP(AZ41/2,0),0))</f>
        <v>5</v>
      </c>
      <c r="BE41" s="742"/>
      <c r="BF41" s="742"/>
      <c r="BG41" s="743"/>
      <c r="BH41" s="753">
        <f t="shared" ref="BH41" si="7">IF(AS41="Number",1,IF(COUNTIF(AS41,"*List*"),3,IF(AS41="Map", 3, IF(AS41="Boolean",1,0))))</f>
        <v>1</v>
      </c>
      <c r="BI41" s="754"/>
      <c r="BJ41" s="754"/>
      <c r="BK41" s="755"/>
      <c r="BL41" s="753"/>
      <c r="BM41" s="754"/>
      <c r="BN41" s="754"/>
      <c r="BO41" s="755"/>
      <c r="BP41" s="741">
        <f t="shared" si="2"/>
        <v>9</v>
      </c>
      <c r="BQ41" s="742"/>
      <c r="BR41" s="742"/>
      <c r="BS41" s="743"/>
      <c r="BT41" s="773"/>
      <c r="BU41" s="774"/>
      <c r="BV41" s="775"/>
      <c r="BW41" s="255"/>
      <c r="BX41" s="252"/>
    </row>
    <row r="42" spans="2:76" s="234" customFormat="1" ht="39.75" customHeight="1">
      <c r="B42" s="253"/>
      <c r="C42" s="259">
        <v>23</v>
      </c>
      <c r="D42" s="747"/>
      <c r="E42" s="748"/>
      <c r="F42" s="747"/>
      <c r="G42" s="748"/>
      <c r="H42" s="266"/>
      <c r="I42" s="266"/>
      <c r="J42" s="267"/>
      <c r="K42" s="267"/>
      <c r="L42" s="20" t="s">
        <v>164</v>
      </c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 t="s">
        <v>166</v>
      </c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749" t="s">
        <v>835</v>
      </c>
      <c r="AJ42" s="750"/>
      <c r="AK42" s="750"/>
      <c r="AL42" s="750"/>
      <c r="AM42" s="750"/>
      <c r="AN42" s="750"/>
      <c r="AO42" s="750"/>
      <c r="AP42" s="750"/>
      <c r="AQ42" s="750"/>
      <c r="AR42" s="751"/>
      <c r="AS42" s="1021" t="s">
        <v>42</v>
      </c>
      <c r="AT42" s="1022"/>
      <c r="AU42" s="1023"/>
      <c r="AV42" s="741">
        <f>LEN(L42)+LEN(M42)+LEN(N42)+LEN(O42)+LEN(P42)+LEN(Q42)</f>
        <v>14</v>
      </c>
      <c r="AW42" s="742"/>
      <c r="AX42" s="742"/>
      <c r="AY42" s="743"/>
      <c r="AZ42" s="819">
        <v>5</v>
      </c>
      <c r="BA42" s="820"/>
      <c r="BB42" s="757"/>
      <c r="BC42" s="758"/>
      <c r="BD42" s="741">
        <f t="shared" ref="BD42" si="8">IF(AS42="String", AZ42, IF(AS42="Number",ROUNDUP(AZ42/2,0),0))</f>
        <v>3</v>
      </c>
      <c r="BE42" s="742"/>
      <c r="BF42" s="742"/>
      <c r="BG42" s="743"/>
      <c r="BH42" s="753">
        <f t="shared" ref="BH42" si="9">IF(AS42="Number",1,IF(AS42="List",3,IF(AS42="Map", 3, IF(AS42="Boolean",1,0))))</f>
        <v>1</v>
      </c>
      <c r="BI42" s="754"/>
      <c r="BJ42" s="754"/>
      <c r="BK42" s="755"/>
      <c r="BL42" s="741"/>
      <c r="BM42" s="742"/>
      <c r="BN42" s="742"/>
      <c r="BO42" s="743"/>
      <c r="BP42" s="741">
        <f>AV42+BD42+BH42</f>
        <v>18</v>
      </c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44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0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9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819"/>
      <c r="BA43" s="820"/>
      <c r="BB43" s="757"/>
      <c r="BC43" s="758"/>
      <c r="BD43" s="741"/>
      <c r="BE43" s="742"/>
      <c r="BF43" s="742"/>
      <c r="BG43" s="743"/>
      <c r="BH43" s="741"/>
      <c r="BI43" s="742"/>
      <c r="BJ43" s="742"/>
      <c r="BK43" s="743"/>
      <c r="BL43" s="138"/>
      <c r="BM43" s="139"/>
      <c r="BN43" s="139"/>
      <c r="BO43" s="140"/>
      <c r="BP43" s="741"/>
      <c r="BQ43" s="742"/>
      <c r="BR43" s="742"/>
      <c r="BS43" s="743"/>
      <c r="BT43" s="770"/>
      <c r="BU43" s="771"/>
      <c r="BV43" s="772"/>
      <c r="BW43" s="255"/>
      <c r="BX43" s="252"/>
    </row>
    <row r="44" spans="2:76">
      <c r="B44" s="215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9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819"/>
      <c r="BA44" s="820"/>
      <c r="BB44" s="757"/>
      <c r="BC44" s="75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7"/>
      <c r="BX44" s="217"/>
    </row>
    <row r="45" spans="2:76" ht="12.5" thickBot="1">
      <c r="B45" s="224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86"/>
      <c r="X45" s="286"/>
      <c r="Y45" s="28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7"/>
    </row>
    <row r="46" spans="2:76"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6"/>
      <c r="X46" s="216"/>
      <c r="Y46" s="216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214"/>
      <c r="AZ46" s="214"/>
      <c r="BA46" s="214"/>
      <c r="BB46" s="214"/>
      <c r="BC46" s="214"/>
      <c r="BD46" s="214"/>
      <c r="BE46" s="214"/>
      <c r="BF46" s="214"/>
      <c r="BG46" s="214"/>
      <c r="BH46" s="214"/>
      <c r="BI46" s="214"/>
      <c r="BJ46" s="214"/>
      <c r="BK46" s="214"/>
      <c r="BL46" s="214"/>
      <c r="BM46" s="214"/>
      <c r="BN46" s="214"/>
      <c r="BO46" s="214"/>
      <c r="BP46" s="214"/>
      <c r="BQ46" s="214"/>
      <c r="BR46" s="214"/>
      <c r="BS46" s="214"/>
      <c r="BT46" s="214"/>
      <c r="BU46" s="214"/>
      <c r="BV46" s="214"/>
      <c r="BW46" s="214"/>
      <c r="BX46" s="214"/>
    </row>
    <row r="47" spans="2:76"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6"/>
      <c r="X47" s="216"/>
      <c r="Y47" s="216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  <c r="BA47" s="214"/>
      <c r="BB47" s="214"/>
      <c r="BC47" s="214"/>
      <c r="BD47" s="214"/>
      <c r="BE47" s="214"/>
      <c r="BF47" s="214"/>
      <c r="BG47" s="214"/>
      <c r="BH47" s="214"/>
      <c r="BI47" s="214"/>
      <c r="BJ47" s="214"/>
      <c r="BK47" s="214"/>
      <c r="BL47" s="214"/>
      <c r="BM47" s="214"/>
      <c r="BN47" s="214"/>
      <c r="BO47" s="214"/>
      <c r="BP47" s="214"/>
      <c r="BQ47" s="214"/>
      <c r="BR47" s="214"/>
      <c r="BS47" s="214"/>
      <c r="BT47" s="214"/>
      <c r="BU47" s="214"/>
      <c r="BV47" s="214"/>
      <c r="BW47" s="214"/>
      <c r="BX47" s="214"/>
    </row>
    <row r="48" spans="2:76"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6"/>
      <c r="X48" s="216"/>
      <c r="Y48" s="216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  <c r="BA48" s="214"/>
      <c r="BB48" s="214"/>
      <c r="BC48" s="214"/>
      <c r="BD48" s="214"/>
      <c r="BE48" s="214"/>
      <c r="BF48" s="214"/>
      <c r="BG48" s="214"/>
      <c r="BH48" s="214"/>
      <c r="BI48" s="214"/>
      <c r="BJ48" s="214"/>
      <c r="BK48" s="214"/>
      <c r="BL48" s="214"/>
      <c r="BM48" s="214"/>
      <c r="BN48" s="214"/>
      <c r="BO48" s="214"/>
      <c r="BP48" s="214"/>
      <c r="BQ48" s="214"/>
      <c r="BR48" s="214"/>
      <c r="BS48" s="214"/>
      <c r="BT48" s="214"/>
      <c r="BU48" s="214"/>
      <c r="BV48" s="214"/>
      <c r="BW48" s="214"/>
      <c r="BX48" s="214"/>
    </row>
    <row r="49" spans="2:76"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6"/>
      <c r="X49" s="216"/>
      <c r="Y49" s="216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14"/>
      <c r="AQ49" s="214"/>
      <c r="AR49" s="214"/>
      <c r="AS49" s="214"/>
      <c r="AT49" s="214"/>
      <c r="AU49" s="214"/>
      <c r="AV49" s="214"/>
      <c r="AW49" s="214"/>
      <c r="AX49" s="214"/>
      <c r="AY49" s="214"/>
      <c r="AZ49" s="214"/>
      <c r="BA49" s="214"/>
      <c r="BB49" s="214"/>
      <c r="BC49" s="214"/>
      <c r="BD49" s="214"/>
      <c r="BE49" s="214"/>
      <c r="BF49" s="214"/>
      <c r="BG49" s="214"/>
      <c r="BH49" s="214"/>
      <c r="BI49" s="214"/>
      <c r="BJ49" s="214"/>
      <c r="BK49" s="214"/>
      <c r="BL49" s="214"/>
      <c r="BM49" s="214"/>
      <c r="BN49" s="214"/>
      <c r="BO49" s="214"/>
      <c r="BP49" s="214"/>
      <c r="BQ49" s="214"/>
      <c r="BR49" s="214"/>
      <c r="BS49" s="214"/>
      <c r="BT49" s="214"/>
      <c r="BU49" s="214"/>
      <c r="BV49" s="214"/>
      <c r="BW49" s="214"/>
      <c r="BX49" s="214"/>
    </row>
    <row r="50" spans="2:76"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6"/>
      <c r="X50" s="216"/>
      <c r="Y50" s="216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  <c r="AN50" s="214"/>
      <c r="AO50" s="214"/>
      <c r="AP50" s="214"/>
      <c r="AQ50" s="214"/>
      <c r="AR50" s="214"/>
      <c r="AS50" s="214"/>
      <c r="AT50" s="214"/>
      <c r="AU50" s="214"/>
      <c r="AV50" s="214"/>
      <c r="AW50" s="214"/>
      <c r="AX50" s="214"/>
      <c r="AY50" s="214"/>
      <c r="AZ50" s="214"/>
      <c r="BA50" s="214"/>
      <c r="BB50" s="214"/>
      <c r="BC50" s="214"/>
      <c r="BD50" s="214"/>
      <c r="BE50" s="214"/>
      <c r="BF50" s="214"/>
      <c r="BG50" s="214"/>
      <c r="BH50" s="214"/>
      <c r="BI50" s="214"/>
      <c r="BJ50" s="214"/>
      <c r="BK50" s="214"/>
      <c r="BL50" s="214"/>
      <c r="BM50" s="214"/>
      <c r="BN50" s="214"/>
      <c r="BO50" s="214"/>
      <c r="BP50" s="214"/>
      <c r="BQ50" s="214"/>
      <c r="BR50" s="214"/>
      <c r="BS50" s="214"/>
      <c r="BT50" s="214"/>
      <c r="BU50" s="214"/>
      <c r="BV50" s="214"/>
      <c r="BW50" s="214"/>
      <c r="BX50" s="214"/>
    </row>
    <row r="51" spans="2:76"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6"/>
      <c r="X51" s="216"/>
      <c r="Y51" s="216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  <c r="AQ51" s="214"/>
      <c r="AR51" s="214"/>
      <c r="AS51" s="214"/>
      <c r="AT51" s="214"/>
      <c r="AU51" s="214"/>
      <c r="AV51" s="214"/>
      <c r="AW51" s="214"/>
      <c r="AX51" s="214"/>
      <c r="AY51" s="214"/>
      <c r="AZ51" s="214"/>
      <c r="BA51" s="214"/>
      <c r="BB51" s="214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4"/>
      <c r="BS51" s="214"/>
      <c r="BT51" s="214"/>
      <c r="BU51" s="214"/>
      <c r="BV51" s="214"/>
      <c r="BW51" s="214"/>
      <c r="BX51" s="214"/>
    </row>
    <row r="52" spans="2:76"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6"/>
      <c r="X52" s="216"/>
      <c r="Y52" s="216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4"/>
      <c r="BS52" s="214"/>
      <c r="BT52" s="214"/>
      <c r="BU52" s="214"/>
      <c r="BV52" s="214"/>
      <c r="BW52" s="214"/>
      <c r="BX52" s="214"/>
    </row>
    <row r="53" spans="2:76"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6"/>
      <c r="X53" s="216"/>
      <c r="Y53" s="216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</row>
    <row r="54" spans="2:76"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6"/>
      <c r="X54" s="216"/>
      <c r="Y54" s="216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4"/>
      <c r="BS54" s="214"/>
      <c r="BT54" s="214"/>
      <c r="BU54" s="214"/>
      <c r="BV54" s="214"/>
      <c r="BW54" s="214"/>
      <c r="BX54" s="214"/>
    </row>
    <row r="55" spans="2:76"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6"/>
      <c r="X55" s="216"/>
      <c r="Y55" s="216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</row>
    <row r="56" spans="2:76"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6"/>
      <c r="X56" s="216"/>
      <c r="Y56" s="216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4"/>
      <c r="BS56" s="214"/>
      <c r="BT56" s="214"/>
      <c r="BU56" s="214"/>
      <c r="BV56" s="214"/>
      <c r="BW56" s="214"/>
      <c r="BX56" s="214"/>
    </row>
    <row r="57" spans="2:76"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6"/>
      <c r="X57" s="216"/>
      <c r="Y57" s="216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</row>
    <row r="58" spans="2:76"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6"/>
      <c r="X58" s="216"/>
      <c r="Y58" s="216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4"/>
      <c r="BO58" s="214"/>
      <c r="BP58" s="214"/>
      <c r="BQ58" s="214"/>
      <c r="BR58" s="214"/>
      <c r="BS58" s="214"/>
      <c r="BT58" s="214"/>
      <c r="BU58" s="214"/>
      <c r="BV58" s="214"/>
      <c r="BW58" s="214"/>
      <c r="BX58" s="214"/>
    </row>
    <row r="59" spans="2:76"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6"/>
      <c r="X59" s="216"/>
      <c r="Y59" s="216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</row>
    <row r="60" spans="2:76"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6"/>
      <c r="X60" s="216"/>
      <c r="Y60" s="216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</row>
    <row r="61" spans="2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2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2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2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</sheetData>
  <mergeCells count="277">
    <mergeCell ref="BL41:BO41"/>
    <mergeCell ref="BL42:BO42"/>
    <mergeCell ref="BP32:BS32"/>
    <mergeCell ref="BT32:BV32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AV39:AY39"/>
    <mergeCell ref="AZ39:BC39"/>
    <mergeCell ref="BD39:BG39"/>
    <mergeCell ref="BH39:BK39"/>
    <mergeCell ref="BL39:BO39"/>
    <mergeCell ref="BP39:BS39"/>
    <mergeCell ref="BT39:BV39"/>
    <mergeCell ref="AV40:AY40"/>
    <mergeCell ref="AZ40:BC40"/>
    <mergeCell ref="BD40:BG40"/>
    <mergeCell ref="BH40:BK40"/>
    <mergeCell ref="D24:E24"/>
    <mergeCell ref="F24:G24"/>
    <mergeCell ref="AI24:AR24"/>
    <mergeCell ref="AS24:AU24"/>
    <mergeCell ref="AV24:AY24"/>
    <mergeCell ref="AZ24:BC24"/>
    <mergeCell ref="BD24:BG24"/>
    <mergeCell ref="BH24:BK24"/>
    <mergeCell ref="BL24:BO24"/>
    <mergeCell ref="BL40:BO40"/>
    <mergeCell ref="BP40:BS40"/>
    <mergeCell ref="BT40:BV40"/>
    <mergeCell ref="AV37:AY37"/>
    <mergeCell ref="AZ37:BC37"/>
    <mergeCell ref="BD37:BG37"/>
    <mergeCell ref="BH37:BK37"/>
    <mergeCell ref="BL37:BO37"/>
    <mergeCell ref="BP37:BS37"/>
    <mergeCell ref="BT37:BV37"/>
    <mergeCell ref="AV38:AY38"/>
    <mergeCell ref="AZ38:BC38"/>
    <mergeCell ref="BD38:BG38"/>
    <mergeCell ref="BH38:BK38"/>
    <mergeCell ref="BL38:BO38"/>
    <mergeCell ref="BP38:BS38"/>
    <mergeCell ref="BT38:BV38"/>
    <mergeCell ref="AV35:AY35"/>
    <mergeCell ref="AZ35:BC35"/>
    <mergeCell ref="BD35:BG35"/>
    <mergeCell ref="BH35:BK35"/>
    <mergeCell ref="BL35:BO35"/>
    <mergeCell ref="BP35:BS35"/>
    <mergeCell ref="BT35:BV35"/>
    <mergeCell ref="AV36:AY36"/>
    <mergeCell ref="AZ36:BC36"/>
    <mergeCell ref="BD36:BG36"/>
    <mergeCell ref="BH36:BK36"/>
    <mergeCell ref="BL36:BO36"/>
    <mergeCell ref="BP36:BS36"/>
    <mergeCell ref="BT36:BV36"/>
    <mergeCell ref="AV33:AY33"/>
    <mergeCell ref="AZ33:BC33"/>
    <mergeCell ref="BD33:BG33"/>
    <mergeCell ref="BH33:BK33"/>
    <mergeCell ref="BL33:BO33"/>
    <mergeCell ref="BP33:BS33"/>
    <mergeCell ref="BT33:BV33"/>
    <mergeCell ref="AV34:AY34"/>
    <mergeCell ref="AZ34:BC34"/>
    <mergeCell ref="BD34:BG34"/>
    <mergeCell ref="BH34:BK34"/>
    <mergeCell ref="BL34:BO34"/>
    <mergeCell ref="BP34:BS34"/>
    <mergeCell ref="BT34:BV34"/>
    <mergeCell ref="AV29:AY29"/>
    <mergeCell ref="AZ29:BC29"/>
    <mergeCell ref="BD29:BG29"/>
    <mergeCell ref="BH29:BK29"/>
    <mergeCell ref="BL29:BO29"/>
    <mergeCell ref="BP29:BS29"/>
    <mergeCell ref="BT29:BV29"/>
    <mergeCell ref="BT30:BV30"/>
    <mergeCell ref="AV31:AY31"/>
    <mergeCell ref="AZ31:BC31"/>
    <mergeCell ref="BD31:BG31"/>
    <mergeCell ref="BH31:BK31"/>
    <mergeCell ref="BL31:BO31"/>
    <mergeCell ref="BP31:BS31"/>
    <mergeCell ref="BT31:BV31"/>
    <mergeCell ref="AV30:AY30"/>
    <mergeCell ref="AZ30:BC30"/>
    <mergeCell ref="BD30:BG30"/>
    <mergeCell ref="BH30:BK30"/>
    <mergeCell ref="BL30:BO30"/>
    <mergeCell ref="BP30:BS30"/>
    <mergeCell ref="BP27:BS27"/>
    <mergeCell ref="BT27:BV27"/>
    <mergeCell ref="AV28:AY28"/>
    <mergeCell ref="AZ28:BC28"/>
    <mergeCell ref="BD28:BG28"/>
    <mergeCell ref="BH28:BK28"/>
    <mergeCell ref="BL28:BO28"/>
    <mergeCell ref="BP28:BS28"/>
    <mergeCell ref="BT28:BV28"/>
    <mergeCell ref="AV27:AY27"/>
    <mergeCell ref="AZ27:BC27"/>
    <mergeCell ref="BD27:BG27"/>
    <mergeCell ref="BH27:BK27"/>
    <mergeCell ref="BL27:BO27"/>
    <mergeCell ref="AZ26:BC26"/>
    <mergeCell ref="BD26:BG26"/>
    <mergeCell ref="BH26:BK26"/>
    <mergeCell ref="BL26:BO26"/>
    <mergeCell ref="BP26:BS26"/>
    <mergeCell ref="BT26:BV26"/>
    <mergeCell ref="AV23:AY23"/>
    <mergeCell ref="AZ23:BC23"/>
    <mergeCell ref="BD23:BG23"/>
    <mergeCell ref="BH23:BK23"/>
    <mergeCell ref="BL23:BO23"/>
    <mergeCell ref="BP23:BS23"/>
    <mergeCell ref="BP24:BS24"/>
    <mergeCell ref="BT24:BV24"/>
    <mergeCell ref="AS33:AU33"/>
    <mergeCell ref="AS34:AU34"/>
    <mergeCell ref="AS35:AU35"/>
    <mergeCell ref="AS36:AU36"/>
    <mergeCell ref="AS37:AU37"/>
    <mergeCell ref="AS38:AU38"/>
    <mergeCell ref="AS39:AU39"/>
    <mergeCell ref="AS40:AU40"/>
    <mergeCell ref="BT22:BV22"/>
    <mergeCell ref="AV22:AY22"/>
    <mergeCell ref="AZ22:BC22"/>
    <mergeCell ref="BD22:BG22"/>
    <mergeCell ref="BH22:BK22"/>
    <mergeCell ref="BL22:BO22"/>
    <mergeCell ref="BP22:BS22"/>
    <mergeCell ref="BT23:BV23"/>
    <mergeCell ref="AV25:AY25"/>
    <mergeCell ref="AZ25:BC25"/>
    <mergeCell ref="BD25:BG25"/>
    <mergeCell ref="BH25:BK25"/>
    <mergeCell ref="BL25:BO25"/>
    <mergeCell ref="BP25:BS25"/>
    <mergeCell ref="BT25:BV25"/>
    <mergeCell ref="AV26:AY26"/>
    <mergeCell ref="AS22:AU22"/>
    <mergeCell ref="AS23:AU23"/>
    <mergeCell ref="AS25:AU25"/>
    <mergeCell ref="AS26:AU26"/>
    <mergeCell ref="AS27:AU27"/>
    <mergeCell ref="AS28:AU28"/>
    <mergeCell ref="AS29:AU29"/>
    <mergeCell ref="AS30:AU30"/>
    <mergeCell ref="AS31:AU31"/>
    <mergeCell ref="AI33:AR33"/>
    <mergeCell ref="AI30:AR30"/>
    <mergeCell ref="AI34:AR34"/>
    <mergeCell ref="AI35:AR35"/>
    <mergeCell ref="AI36:AR36"/>
    <mergeCell ref="AI37:AR37"/>
    <mergeCell ref="AI38:AR38"/>
    <mergeCell ref="AI39:AR39"/>
    <mergeCell ref="AI40:AR40"/>
    <mergeCell ref="BP21:BS21"/>
    <mergeCell ref="BT21:BV21"/>
    <mergeCell ref="D20:E20"/>
    <mergeCell ref="F20:G20"/>
    <mergeCell ref="AI20:AR20"/>
    <mergeCell ref="AS20:AU20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P41:BS41"/>
    <mergeCell ref="BT41:BV41"/>
    <mergeCell ref="AI22:AR22"/>
    <mergeCell ref="AI23:AR23"/>
    <mergeCell ref="AI25:AR25"/>
    <mergeCell ref="AI26:AR26"/>
    <mergeCell ref="AI27:AR27"/>
    <mergeCell ref="AI28:AR28"/>
    <mergeCell ref="AI29:AR29"/>
    <mergeCell ref="AI31:AR31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BP20:BS20"/>
    <mergeCell ref="BT20:BV20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AS14:BC14"/>
    <mergeCell ref="C18:C19"/>
    <mergeCell ref="BT42:BV42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P42:BS42"/>
    <mergeCell ref="D18:E19"/>
    <mergeCell ref="F18:G19"/>
    <mergeCell ref="H18:K18"/>
    <mergeCell ref="L18:V19"/>
    <mergeCell ref="W18:AH19"/>
    <mergeCell ref="AI18:AR19"/>
    <mergeCell ref="AS18:AU19"/>
    <mergeCell ref="AV18:BS18"/>
    <mergeCell ref="BT43:BV43"/>
    <mergeCell ref="BT44:BV44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P43:BS43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X84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3" t="s">
        <v>0</v>
      </c>
      <c r="O2" s="724"/>
      <c r="P2" s="724"/>
      <c r="Q2" s="724"/>
      <c r="R2" s="724"/>
      <c r="S2" s="724"/>
      <c r="T2" s="725"/>
      <c r="U2" s="723" t="s">
        <v>1</v>
      </c>
      <c r="V2" s="724"/>
      <c r="W2" s="724"/>
      <c r="X2" s="724"/>
      <c r="Y2" s="724"/>
      <c r="Z2" s="724"/>
      <c r="AA2" s="725"/>
      <c r="AB2" s="726" t="s">
        <v>2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3" t="s">
        <v>3</v>
      </c>
      <c r="O4" s="724"/>
      <c r="P4" s="724"/>
      <c r="Q4" s="724"/>
      <c r="R4" s="724"/>
      <c r="S4" s="724"/>
      <c r="T4" s="725"/>
      <c r="U4" s="1211" t="s">
        <v>4</v>
      </c>
      <c r="V4" s="1212"/>
      <c r="W4" s="1212"/>
      <c r="X4" s="1212"/>
      <c r="Y4" s="1212"/>
      <c r="Z4" s="1212"/>
      <c r="AA4" s="1213"/>
      <c r="AB4" s="723" t="s">
        <v>5</v>
      </c>
      <c r="AC4" s="724"/>
      <c r="AD4" s="724"/>
      <c r="AE4" s="724"/>
      <c r="AF4" s="724"/>
      <c r="AG4" s="724"/>
      <c r="AH4" s="724"/>
      <c r="AI4" s="724"/>
      <c r="AJ4" s="724"/>
      <c r="AK4" s="725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60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UPLOAD_SETTING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UPLOAD_SETTING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226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SUM(BP20:BS38)</f>
        <v>374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 ht="55.5" customHeight="1">
      <c r="B20" s="253"/>
      <c r="C20" s="261">
        <v>1</v>
      </c>
      <c r="D20" s="747">
        <v>1</v>
      </c>
      <c r="E20" s="748"/>
      <c r="F20" s="747"/>
      <c r="G20" s="748"/>
      <c r="H20" s="261"/>
      <c r="I20" s="261"/>
      <c r="J20" s="262"/>
      <c r="K20" s="262"/>
      <c r="L20" s="26" t="s">
        <v>213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8" t="s">
        <v>214</v>
      </c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7"/>
      <c r="AI20" s="1214" t="s">
        <v>661</v>
      </c>
      <c r="AJ20" s="1215"/>
      <c r="AK20" s="1215"/>
      <c r="AL20" s="1215"/>
      <c r="AM20" s="1215"/>
      <c r="AN20" s="1215"/>
      <c r="AO20" s="1215"/>
      <c r="AP20" s="1215"/>
      <c r="AQ20" s="1215"/>
      <c r="AR20" s="1216"/>
      <c r="AS20" s="763" t="s">
        <v>42</v>
      </c>
      <c r="AT20" s="763"/>
      <c r="AU20" s="763"/>
      <c r="AV20" s="741">
        <f t="shared" ref="AV20:AV36" si="0">LEN(L20)+LEN(M20)+LEN(N20)+LEN(O20)+LEN(P20)+LEN(Q20)</f>
        <v>13</v>
      </c>
      <c r="AW20" s="742"/>
      <c r="AX20" s="742"/>
      <c r="AY20" s="743"/>
      <c r="AZ20" s="756">
        <v>1</v>
      </c>
      <c r="BA20" s="757"/>
      <c r="BB20" s="757"/>
      <c r="BC20" s="758"/>
      <c r="BD20" s="741">
        <f t="shared" ref="BD20:BD36" si="1">IF(AS20="String", AZ20, IF(AS20="Number",ROUNDUP(AZ20/2,0),0))</f>
        <v>1</v>
      </c>
      <c r="BE20" s="742"/>
      <c r="BF20" s="742"/>
      <c r="BG20" s="743"/>
      <c r="BH20" s="753">
        <f t="shared" ref="BH20:BH36" si="2">IF(AS20="Number",1,IF(AS20="List",3,IF(AS20="Map", 3, IF(AS20="Boolean",1,0))))</f>
        <v>1</v>
      </c>
      <c r="BI20" s="754"/>
      <c r="BJ20" s="754"/>
      <c r="BK20" s="755"/>
      <c r="BL20" s="753"/>
      <c r="BM20" s="754"/>
      <c r="BN20" s="754"/>
      <c r="BO20" s="755"/>
      <c r="BP20" s="741">
        <f t="shared" ref="BP20:BP36" si="3">AV20+BD20+BH20</f>
        <v>15</v>
      </c>
      <c r="BQ20" s="742"/>
      <c r="BR20" s="742"/>
      <c r="BS20" s="743"/>
      <c r="BT20" s="777"/>
      <c r="BU20" s="778"/>
      <c r="BV20" s="779"/>
      <c r="BW20" s="255"/>
      <c r="BX20" s="252"/>
    </row>
    <row r="21" spans="2:76" s="234" customFormat="1" ht="12" customHeight="1">
      <c r="B21" s="253"/>
      <c r="C21" s="259">
        <v>2</v>
      </c>
      <c r="D21" s="747"/>
      <c r="E21" s="748"/>
      <c r="F21" s="747"/>
      <c r="G21" s="748"/>
      <c r="H21" s="261"/>
      <c r="I21" s="261"/>
      <c r="J21" s="262"/>
      <c r="K21" s="262"/>
      <c r="L21" s="20" t="s">
        <v>231</v>
      </c>
      <c r="M21" s="20"/>
      <c r="N21" s="20"/>
      <c r="O21" s="20"/>
      <c r="P21" s="20"/>
      <c r="Q21" s="20"/>
      <c r="R21" s="20"/>
      <c r="S21" s="20"/>
      <c r="T21" s="20"/>
      <c r="U21" s="20"/>
      <c r="V21" s="21"/>
      <c r="W21" s="22" t="s">
        <v>182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1217"/>
      <c r="AJ21" s="1218"/>
      <c r="AK21" s="1218"/>
      <c r="AL21" s="1218"/>
      <c r="AM21" s="1218"/>
      <c r="AN21" s="1218"/>
      <c r="AO21" s="1218"/>
      <c r="AP21" s="1218"/>
      <c r="AQ21" s="1218"/>
      <c r="AR21" s="1219"/>
      <c r="AS21" s="973" t="s">
        <v>27</v>
      </c>
      <c r="AT21" s="973"/>
      <c r="AU21" s="973"/>
      <c r="AV21" s="741">
        <f t="shared" si="0"/>
        <v>13</v>
      </c>
      <c r="AW21" s="742"/>
      <c r="AX21" s="742"/>
      <c r="AY21" s="743"/>
      <c r="AZ21" s="753">
        <v>0</v>
      </c>
      <c r="BA21" s="754"/>
      <c r="BB21" s="754"/>
      <c r="BC21" s="755"/>
      <c r="BD21" s="741">
        <f t="shared" si="1"/>
        <v>0</v>
      </c>
      <c r="BE21" s="742"/>
      <c r="BF21" s="742"/>
      <c r="BG21" s="743"/>
      <c r="BH21" s="753">
        <f t="shared" si="2"/>
        <v>3</v>
      </c>
      <c r="BI21" s="754"/>
      <c r="BJ21" s="754"/>
      <c r="BK21" s="755"/>
      <c r="BL21" s="753"/>
      <c r="BM21" s="754"/>
      <c r="BN21" s="754"/>
      <c r="BO21" s="755"/>
      <c r="BP21" s="741">
        <f t="shared" si="3"/>
        <v>16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33.75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0"/>
      <c r="M22" s="20" t="s">
        <v>228</v>
      </c>
      <c r="N22" s="20"/>
      <c r="O22" s="20"/>
      <c r="P22" s="20"/>
      <c r="Q22" s="20"/>
      <c r="R22" s="20"/>
      <c r="S22" s="20"/>
      <c r="T22" s="20"/>
      <c r="U22" s="20"/>
      <c r="V22" s="21"/>
      <c r="W22" s="22" t="s">
        <v>267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1217" t="s">
        <v>660</v>
      </c>
      <c r="AJ22" s="1218"/>
      <c r="AK22" s="1218"/>
      <c r="AL22" s="1218"/>
      <c r="AM22" s="1218"/>
      <c r="AN22" s="1218"/>
      <c r="AO22" s="1218"/>
      <c r="AP22" s="1218"/>
      <c r="AQ22" s="1218"/>
      <c r="AR22" s="1219"/>
      <c r="AS22" s="973" t="s">
        <v>44</v>
      </c>
      <c r="AT22" s="973"/>
      <c r="AU22" s="973"/>
      <c r="AV22" s="741">
        <f t="shared" si="0"/>
        <v>22</v>
      </c>
      <c r="AW22" s="742"/>
      <c r="AX22" s="742"/>
      <c r="AY22" s="743"/>
      <c r="AZ22" s="753">
        <v>1</v>
      </c>
      <c r="BA22" s="754"/>
      <c r="BB22" s="754"/>
      <c r="BC22" s="755"/>
      <c r="BD22" s="741">
        <f t="shared" si="1"/>
        <v>0</v>
      </c>
      <c r="BE22" s="742"/>
      <c r="BF22" s="742"/>
      <c r="BG22" s="743"/>
      <c r="BH22" s="753">
        <f t="shared" si="2"/>
        <v>1</v>
      </c>
      <c r="BI22" s="754"/>
      <c r="BJ22" s="754"/>
      <c r="BK22" s="755"/>
      <c r="BL22" s="753"/>
      <c r="BM22" s="754"/>
      <c r="BN22" s="754"/>
      <c r="BO22" s="755"/>
      <c r="BP22" s="741">
        <f t="shared" si="3"/>
        <v>23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33.75" customHeight="1">
      <c r="B23" s="253"/>
      <c r="C23" s="261">
        <v>4</v>
      </c>
      <c r="D23" s="747"/>
      <c r="E23" s="748"/>
      <c r="F23" s="747"/>
      <c r="G23" s="748"/>
      <c r="H23" s="266"/>
      <c r="I23" s="266"/>
      <c r="J23" s="267"/>
      <c r="K23" s="267"/>
      <c r="L23" s="20"/>
      <c r="M23" s="20" t="s">
        <v>322</v>
      </c>
      <c r="N23" s="20"/>
      <c r="O23" s="20"/>
      <c r="P23" s="20"/>
      <c r="Q23" s="20"/>
      <c r="R23" s="20"/>
      <c r="S23" s="20"/>
      <c r="T23" s="20"/>
      <c r="U23" s="20"/>
      <c r="V23" s="21"/>
      <c r="W23" s="22" t="s">
        <v>207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1217" t="s">
        <v>486</v>
      </c>
      <c r="AJ23" s="1218"/>
      <c r="AK23" s="1218"/>
      <c r="AL23" s="1218"/>
      <c r="AM23" s="1218"/>
      <c r="AN23" s="1218"/>
      <c r="AO23" s="1218"/>
      <c r="AP23" s="1218"/>
      <c r="AQ23" s="1218"/>
      <c r="AR23" s="1219"/>
      <c r="AS23" s="973" t="s">
        <v>44</v>
      </c>
      <c r="AT23" s="973"/>
      <c r="AU23" s="973"/>
      <c r="AV23" s="741">
        <f t="shared" si="0"/>
        <v>21</v>
      </c>
      <c r="AW23" s="742"/>
      <c r="AX23" s="742"/>
      <c r="AY23" s="743"/>
      <c r="AZ23" s="753">
        <v>1</v>
      </c>
      <c r="BA23" s="754"/>
      <c r="BB23" s="754"/>
      <c r="BC23" s="755"/>
      <c r="BD23" s="741">
        <f t="shared" si="1"/>
        <v>0</v>
      </c>
      <c r="BE23" s="742"/>
      <c r="BF23" s="742"/>
      <c r="BG23" s="743"/>
      <c r="BH23" s="753">
        <f t="shared" si="2"/>
        <v>1</v>
      </c>
      <c r="BI23" s="754"/>
      <c r="BJ23" s="754"/>
      <c r="BK23" s="755"/>
      <c r="BL23" s="753"/>
      <c r="BM23" s="754"/>
      <c r="BN23" s="754"/>
      <c r="BO23" s="755"/>
      <c r="BP23" s="741">
        <f t="shared" si="3"/>
        <v>22</v>
      </c>
      <c r="BQ23" s="742"/>
      <c r="BR23" s="742"/>
      <c r="BS23" s="743"/>
      <c r="BT23" s="770"/>
      <c r="BU23" s="771"/>
      <c r="BV23" s="772"/>
      <c r="BW23" s="255"/>
      <c r="BX23" s="252"/>
    </row>
    <row r="24" spans="2:76" s="234" customFormat="1" ht="33.75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265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266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1217" t="s">
        <v>487</v>
      </c>
      <c r="AJ24" s="1218"/>
      <c r="AK24" s="1218"/>
      <c r="AL24" s="1218"/>
      <c r="AM24" s="1218"/>
      <c r="AN24" s="1218"/>
      <c r="AO24" s="1218"/>
      <c r="AP24" s="1218"/>
      <c r="AQ24" s="1218"/>
      <c r="AR24" s="1219"/>
      <c r="AS24" s="973" t="s">
        <v>44</v>
      </c>
      <c r="AT24" s="973"/>
      <c r="AU24" s="973"/>
      <c r="AV24" s="741">
        <f t="shared" si="0"/>
        <v>20</v>
      </c>
      <c r="AW24" s="742"/>
      <c r="AX24" s="742"/>
      <c r="AY24" s="743"/>
      <c r="AZ24" s="753">
        <v>1</v>
      </c>
      <c r="BA24" s="754"/>
      <c r="BB24" s="754"/>
      <c r="BC24" s="755"/>
      <c r="BD24" s="741">
        <f t="shared" si="1"/>
        <v>0</v>
      </c>
      <c r="BE24" s="742"/>
      <c r="BF24" s="742"/>
      <c r="BG24" s="743"/>
      <c r="BH24" s="753">
        <f t="shared" si="2"/>
        <v>1</v>
      </c>
      <c r="BI24" s="754"/>
      <c r="BJ24" s="754"/>
      <c r="BK24" s="755"/>
      <c r="BL24" s="753"/>
      <c r="BM24" s="754"/>
      <c r="BN24" s="754"/>
      <c r="BO24" s="755"/>
      <c r="BP24" s="741">
        <f t="shared" si="3"/>
        <v>21</v>
      </c>
      <c r="BQ24" s="742"/>
      <c r="BR24" s="742"/>
      <c r="BS24" s="743"/>
      <c r="BT24" s="770"/>
      <c r="BU24" s="771"/>
      <c r="BV24" s="772"/>
      <c r="BW24" s="255"/>
      <c r="BX24" s="252"/>
    </row>
    <row r="25" spans="2:76" s="234" customFormat="1" ht="33.7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 t="s">
        <v>323</v>
      </c>
      <c r="N25" s="20"/>
      <c r="O25" s="20"/>
      <c r="P25" s="20"/>
      <c r="Q25" s="20"/>
      <c r="R25" s="20"/>
      <c r="S25" s="20"/>
      <c r="T25" s="20"/>
      <c r="U25" s="20"/>
      <c r="V25" s="21"/>
      <c r="W25" s="22" t="s">
        <v>208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1217" t="s">
        <v>488</v>
      </c>
      <c r="AJ25" s="1218"/>
      <c r="AK25" s="1218"/>
      <c r="AL25" s="1218"/>
      <c r="AM25" s="1218"/>
      <c r="AN25" s="1218"/>
      <c r="AO25" s="1218"/>
      <c r="AP25" s="1218"/>
      <c r="AQ25" s="1218"/>
      <c r="AR25" s="1219"/>
      <c r="AS25" s="973" t="s">
        <v>44</v>
      </c>
      <c r="AT25" s="973"/>
      <c r="AU25" s="973"/>
      <c r="AV25" s="741">
        <f t="shared" si="0"/>
        <v>12</v>
      </c>
      <c r="AW25" s="742"/>
      <c r="AX25" s="742"/>
      <c r="AY25" s="743"/>
      <c r="AZ25" s="753">
        <v>1</v>
      </c>
      <c r="BA25" s="754"/>
      <c r="BB25" s="754"/>
      <c r="BC25" s="755"/>
      <c r="BD25" s="741">
        <f t="shared" si="1"/>
        <v>0</v>
      </c>
      <c r="BE25" s="742"/>
      <c r="BF25" s="742"/>
      <c r="BG25" s="743"/>
      <c r="BH25" s="753">
        <f t="shared" si="2"/>
        <v>1</v>
      </c>
      <c r="BI25" s="754"/>
      <c r="BJ25" s="754"/>
      <c r="BK25" s="755"/>
      <c r="BL25" s="753"/>
      <c r="BM25" s="754"/>
      <c r="BN25" s="754"/>
      <c r="BO25" s="755"/>
      <c r="BP25" s="741">
        <f t="shared" si="3"/>
        <v>13</v>
      </c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 ht="33.75" customHeight="1">
      <c r="B26" s="253"/>
      <c r="C26" s="261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 t="s">
        <v>324</v>
      </c>
      <c r="N26" s="20"/>
      <c r="O26" s="20"/>
      <c r="P26" s="20"/>
      <c r="Q26" s="20"/>
      <c r="R26" s="20"/>
      <c r="S26" s="20"/>
      <c r="T26" s="20"/>
      <c r="U26" s="20"/>
      <c r="V26" s="21"/>
      <c r="W26" s="22" t="s">
        <v>198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1217" t="s">
        <v>489</v>
      </c>
      <c r="AJ26" s="1218"/>
      <c r="AK26" s="1218"/>
      <c r="AL26" s="1218"/>
      <c r="AM26" s="1218"/>
      <c r="AN26" s="1218"/>
      <c r="AO26" s="1218"/>
      <c r="AP26" s="1218"/>
      <c r="AQ26" s="1218"/>
      <c r="AR26" s="1219"/>
      <c r="AS26" s="973" t="s">
        <v>44</v>
      </c>
      <c r="AT26" s="973"/>
      <c r="AU26" s="973"/>
      <c r="AV26" s="741">
        <f t="shared" si="0"/>
        <v>18</v>
      </c>
      <c r="AW26" s="742"/>
      <c r="AX26" s="742"/>
      <c r="AY26" s="743"/>
      <c r="AZ26" s="753">
        <v>1</v>
      </c>
      <c r="BA26" s="754"/>
      <c r="BB26" s="754"/>
      <c r="BC26" s="755"/>
      <c r="BD26" s="741">
        <f t="shared" si="1"/>
        <v>0</v>
      </c>
      <c r="BE26" s="742"/>
      <c r="BF26" s="742"/>
      <c r="BG26" s="743"/>
      <c r="BH26" s="753">
        <f t="shared" si="2"/>
        <v>1</v>
      </c>
      <c r="BI26" s="754"/>
      <c r="BJ26" s="754"/>
      <c r="BK26" s="755"/>
      <c r="BL26" s="753"/>
      <c r="BM26" s="754"/>
      <c r="BN26" s="754"/>
      <c r="BO26" s="755"/>
      <c r="BP26" s="741">
        <f t="shared" si="3"/>
        <v>19</v>
      </c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 ht="33.75" customHeight="1">
      <c r="B27" s="253"/>
      <c r="C27" s="259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 t="s">
        <v>383</v>
      </c>
      <c r="N27" s="20"/>
      <c r="O27" s="20"/>
      <c r="P27" s="20"/>
      <c r="Q27" s="20"/>
      <c r="R27" s="20"/>
      <c r="S27" s="20"/>
      <c r="T27" s="20"/>
      <c r="U27" s="20"/>
      <c r="V27" s="21"/>
      <c r="W27" s="22" t="s">
        <v>227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1217" t="s">
        <v>490</v>
      </c>
      <c r="AJ27" s="1218"/>
      <c r="AK27" s="1218"/>
      <c r="AL27" s="1218"/>
      <c r="AM27" s="1218"/>
      <c r="AN27" s="1218"/>
      <c r="AO27" s="1218"/>
      <c r="AP27" s="1218"/>
      <c r="AQ27" s="1218"/>
      <c r="AR27" s="1219"/>
      <c r="AS27" s="973" t="s">
        <v>44</v>
      </c>
      <c r="AT27" s="973"/>
      <c r="AU27" s="973"/>
      <c r="AV27" s="741">
        <f t="shared" si="0"/>
        <v>22</v>
      </c>
      <c r="AW27" s="742"/>
      <c r="AX27" s="742"/>
      <c r="AY27" s="743"/>
      <c r="AZ27" s="753">
        <v>1</v>
      </c>
      <c r="BA27" s="754"/>
      <c r="BB27" s="754"/>
      <c r="BC27" s="755"/>
      <c r="BD27" s="741">
        <f t="shared" si="1"/>
        <v>0</v>
      </c>
      <c r="BE27" s="742"/>
      <c r="BF27" s="742"/>
      <c r="BG27" s="743"/>
      <c r="BH27" s="753">
        <f t="shared" si="2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3"/>
        <v>23</v>
      </c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 ht="33.75" customHeight="1">
      <c r="B28" s="253"/>
      <c r="C28" s="261">
        <v>9</v>
      </c>
      <c r="D28" s="747"/>
      <c r="E28" s="748"/>
      <c r="F28" s="747"/>
      <c r="G28" s="748"/>
      <c r="H28" s="266"/>
      <c r="I28" s="266"/>
      <c r="J28" s="267"/>
      <c r="K28" s="267"/>
      <c r="L28" s="26"/>
      <c r="M28" s="20" t="s">
        <v>325</v>
      </c>
      <c r="N28" s="20"/>
      <c r="O28" s="20"/>
      <c r="P28" s="20"/>
      <c r="Q28" s="20"/>
      <c r="R28" s="20"/>
      <c r="S28" s="20"/>
      <c r="T28" s="20"/>
      <c r="U28" s="20"/>
      <c r="V28" s="21"/>
      <c r="W28" s="22" t="s">
        <v>199</v>
      </c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7"/>
      <c r="AI28" s="1217" t="s">
        <v>491</v>
      </c>
      <c r="AJ28" s="1218"/>
      <c r="AK28" s="1218"/>
      <c r="AL28" s="1218"/>
      <c r="AM28" s="1218"/>
      <c r="AN28" s="1218"/>
      <c r="AO28" s="1218"/>
      <c r="AP28" s="1218"/>
      <c r="AQ28" s="1218"/>
      <c r="AR28" s="1219"/>
      <c r="AS28" s="973" t="s">
        <v>44</v>
      </c>
      <c r="AT28" s="973"/>
      <c r="AU28" s="973"/>
      <c r="AV28" s="741">
        <f t="shared" si="0"/>
        <v>36</v>
      </c>
      <c r="AW28" s="742"/>
      <c r="AX28" s="742"/>
      <c r="AY28" s="743"/>
      <c r="AZ28" s="753">
        <v>1</v>
      </c>
      <c r="BA28" s="754"/>
      <c r="BB28" s="754"/>
      <c r="BC28" s="755"/>
      <c r="BD28" s="741">
        <f t="shared" si="1"/>
        <v>0</v>
      </c>
      <c r="BE28" s="742"/>
      <c r="BF28" s="742"/>
      <c r="BG28" s="743"/>
      <c r="BH28" s="753">
        <f t="shared" si="2"/>
        <v>1</v>
      </c>
      <c r="BI28" s="754"/>
      <c r="BJ28" s="754"/>
      <c r="BK28" s="755"/>
      <c r="BL28" s="141"/>
      <c r="BM28" s="142"/>
      <c r="BN28" s="142"/>
      <c r="BO28" s="143"/>
      <c r="BP28" s="741">
        <f t="shared" si="3"/>
        <v>37</v>
      </c>
      <c r="BQ28" s="742"/>
      <c r="BR28" s="742"/>
      <c r="BS28" s="743"/>
      <c r="BT28" s="773"/>
      <c r="BU28" s="774"/>
      <c r="BV28" s="775"/>
      <c r="BW28" s="255"/>
      <c r="BX28" s="252"/>
    </row>
    <row r="29" spans="2:76" s="234" customFormat="1" ht="33.75" customHeight="1">
      <c r="B29" s="253"/>
      <c r="C29" s="261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 t="s">
        <v>326</v>
      </c>
      <c r="N29" s="20"/>
      <c r="O29" s="20"/>
      <c r="P29" s="20"/>
      <c r="Q29" s="20"/>
      <c r="R29" s="20"/>
      <c r="S29" s="20"/>
      <c r="T29" s="20"/>
      <c r="U29" s="20"/>
      <c r="V29" s="21"/>
      <c r="W29" s="22" t="s">
        <v>200</v>
      </c>
      <c r="X29" s="148"/>
      <c r="Y29" s="148"/>
      <c r="Z29" s="148"/>
      <c r="AA29" s="148"/>
      <c r="AB29" s="148"/>
      <c r="AC29" s="148"/>
      <c r="AD29" s="148"/>
      <c r="AE29" s="148"/>
      <c r="AF29" s="26"/>
      <c r="AG29" s="26"/>
      <c r="AH29" s="27"/>
      <c r="AI29" s="1217" t="s">
        <v>492</v>
      </c>
      <c r="AJ29" s="1218"/>
      <c r="AK29" s="1218"/>
      <c r="AL29" s="1218"/>
      <c r="AM29" s="1218"/>
      <c r="AN29" s="1218"/>
      <c r="AO29" s="1218"/>
      <c r="AP29" s="1218"/>
      <c r="AQ29" s="1218"/>
      <c r="AR29" s="1219"/>
      <c r="AS29" s="973" t="s">
        <v>44</v>
      </c>
      <c r="AT29" s="973"/>
      <c r="AU29" s="973"/>
      <c r="AV29" s="741">
        <f t="shared" si="0"/>
        <v>17</v>
      </c>
      <c r="AW29" s="742"/>
      <c r="AX29" s="742"/>
      <c r="AY29" s="743"/>
      <c r="AZ29" s="753">
        <v>1</v>
      </c>
      <c r="BA29" s="754"/>
      <c r="BB29" s="754"/>
      <c r="BC29" s="755"/>
      <c r="BD29" s="741">
        <f t="shared" si="1"/>
        <v>0</v>
      </c>
      <c r="BE29" s="742"/>
      <c r="BF29" s="742"/>
      <c r="BG29" s="743"/>
      <c r="BH29" s="753">
        <f t="shared" si="2"/>
        <v>1</v>
      </c>
      <c r="BI29" s="754"/>
      <c r="BJ29" s="754"/>
      <c r="BK29" s="755"/>
      <c r="BL29" s="138"/>
      <c r="BM29" s="139"/>
      <c r="BN29" s="139"/>
      <c r="BO29" s="140"/>
      <c r="BP29" s="741">
        <f t="shared" si="3"/>
        <v>18</v>
      </c>
      <c r="BQ29" s="742"/>
      <c r="BR29" s="742"/>
      <c r="BS29" s="743"/>
      <c r="BT29" s="773"/>
      <c r="BU29" s="774"/>
      <c r="BV29" s="775"/>
      <c r="BW29" s="255"/>
      <c r="BX29" s="252"/>
    </row>
    <row r="30" spans="2:76" s="234" customFormat="1" ht="33.75" customHeight="1">
      <c r="B30" s="253"/>
      <c r="C30" s="259">
        <v>11</v>
      </c>
      <c r="D30" s="741"/>
      <c r="E30" s="743"/>
      <c r="F30" s="741"/>
      <c r="G30" s="743"/>
      <c r="H30" s="266"/>
      <c r="I30" s="266"/>
      <c r="J30" s="267"/>
      <c r="K30" s="267"/>
      <c r="L30" s="20"/>
      <c r="M30" s="20" t="s">
        <v>327</v>
      </c>
      <c r="N30" s="20"/>
      <c r="O30" s="20"/>
      <c r="P30" s="20"/>
      <c r="Q30" s="20"/>
      <c r="R30" s="20"/>
      <c r="S30" s="20"/>
      <c r="T30" s="20"/>
      <c r="U30" s="20"/>
      <c r="V30" s="21"/>
      <c r="W30" s="22" t="s">
        <v>201</v>
      </c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9"/>
      <c r="AI30" s="1217" t="s">
        <v>493</v>
      </c>
      <c r="AJ30" s="1218"/>
      <c r="AK30" s="1218"/>
      <c r="AL30" s="1218"/>
      <c r="AM30" s="1218"/>
      <c r="AN30" s="1218"/>
      <c r="AO30" s="1218"/>
      <c r="AP30" s="1218"/>
      <c r="AQ30" s="1218"/>
      <c r="AR30" s="1219"/>
      <c r="AS30" s="973" t="s">
        <v>44</v>
      </c>
      <c r="AT30" s="973"/>
      <c r="AU30" s="973"/>
      <c r="AV30" s="741">
        <f t="shared" si="0"/>
        <v>16</v>
      </c>
      <c r="AW30" s="742"/>
      <c r="AX30" s="742"/>
      <c r="AY30" s="743"/>
      <c r="AZ30" s="753">
        <v>1</v>
      </c>
      <c r="BA30" s="754"/>
      <c r="BB30" s="754"/>
      <c r="BC30" s="755"/>
      <c r="BD30" s="741">
        <f t="shared" si="1"/>
        <v>0</v>
      </c>
      <c r="BE30" s="742"/>
      <c r="BF30" s="742"/>
      <c r="BG30" s="743"/>
      <c r="BH30" s="753">
        <f t="shared" si="2"/>
        <v>1</v>
      </c>
      <c r="BI30" s="754"/>
      <c r="BJ30" s="754"/>
      <c r="BK30" s="755"/>
      <c r="BL30" s="753"/>
      <c r="BM30" s="754"/>
      <c r="BN30" s="754"/>
      <c r="BO30" s="755"/>
      <c r="BP30" s="741">
        <f t="shared" si="3"/>
        <v>17</v>
      </c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 ht="33.75" customHeight="1">
      <c r="B31" s="253"/>
      <c r="C31" s="261">
        <v>12</v>
      </c>
      <c r="D31" s="741"/>
      <c r="E31" s="743"/>
      <c r="F31" s="741"/>
      <c r="G31" s="743"/>
      <c r="H31" s="266"/>
      <c r="I31" s="266"/>
      <c r="J31" s="267"/>
      <c r="K31" s="267"/>
      <c r="L31" s="20"/>
      <c r="M31" s="20" t="s">
        <v>328</v>
      </c>
      <c r="N31" s="20"/>
      <c r="O31" s="20"/>
      <c r="P31" s="20"/>
      <c r="Q31" s="20"/>
      <c r="R31" s="20"/>
      <c r="S31" s="20"/>
      <c r="T31" s="20"/>
      <c r="U31" s="20"/>
      <c r="V31" s="21"/>
      <c r="W31" s="22" t="s">
        <v>202</v>
      </c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9"/>
      <c r="AI31" s="1217" t="s">
        <v>494</v>
      </c>
      <c r="AJ31" s="1218"/>
      <c r="AK31" s="1218"/>
      <c r="AL31" s="1218"/>
      <c r="AM31" s="1218"/>
      <c r="AN31" s="1218"/>
      <c r="AO31" s="1218"/>
      <c r="AP31" s="1218"/>
      <c r="AQ31" s="1218"/>
      <c r="AR31" s="1219"/>
      <c r="AS31" s="973" t="s">
        <v>44</v>
      </c>
      <c r="AT31" s="973"/>
      <c r="AU31" s="973"/>
      <c r="AV31" s="741">
        <f t="shared" si="0"/>
        <v>17</v>
      </c>
      <c r="AW31" s="742"/>
      <c r="AX31" s="742"/>
      <c r="AY31" s="743"/>
      <c r="AZ31" s="753">
        <v>1</v>
      </c>
      <c r="BA31" s="754"/>
      <c r="BB31" s="754"/>
      <c r="BC31" s="755"/>
      <c r="BD31" s="741">
        <f t="shared" si="1"/>
        <v>0</v>
      </c>
      <c r="BE31" s="742"/>
      <c r="BF31" s="742"/>
      <c r="BG31" s="743"/>
      <c r="BH31" s="753">
        <f t="shared" si="2"/>
        <v>1</v>
      </c>
      <c r="BI31" s="754"/>
      <c r="BJ31" s="754"/>
      <c r="BK31" s="755"/>
      <c r="BL31" s="753"/>
      <c r="BM31" s="754"/>
      <c r="BN31" s="754"/>
      <c r="BO31" s="755"/>
      <c r="BP31" s="741">
        <f t="shared" si="3"/>
        <v>18</v>
      </c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 ht="33.75" customHeight="1">
      <c r="B32" s="253"/>
      <c r="C32" s="261">
        <v>13</v>
      </c>
      <c r="D32" s="280"/>
      <c r="E32" s="281"/>
      <c r="F32" s="280"/>
      <c r="G32" s="281"/>
      <c r="H32" s="266"/>
      <c r="I32" s="266"/>
      <c r="J32" s="267"/>
      <c r="K32" s="267"/>
      <c r="L32" s="20"/>
      <c r="M32" s="771" t="s">
        <v>329</v>
      </c>
      <c r="N32" s="771"/>
      <c r="O32" s="771"/>
      <c r="P32" s="771"/>
      <c r="Q32" s="771"/>
      <c r="R32" s="771"/>
      <c r="S32" s="771"/>
      <c r="T32" s="771"/>
      <c r="U32" s="771"/>
      <c r="V32" s="772"/>
      <c r="W32" s="22" t="s">
        <v>203</v>
      </c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9"/>
      <c r="AI32" s="1217" t="s">
        <v>495</v>
      </c>
      <c r="AJ32" s="1218"/>
      <c r="AK32" s="1218"/>
      <c r="AL32" s="1218"/>
      <c r="AM32" s="1218"/>
      <c r="AN32" s="1218"/>
      <c r="AO32" s="1218"/>
      <c r="AP32" s="1218"/>
      <c r="AQ32" s="1218"/>
      <c r="AR32" s="1219"/>
      <c r="AS32" s="973" t="s">
        <v>44</v>
      </c>
      <c r="AT32" s="973"/>
      <c r="AU32" s="973"/>
      <c r="AV32" s="741">
        <f t="shared" si="0"/>
        <v>37</v>
      </c>
      <c r="AW32" s="742"/>
      <c r="AX32" s="742"/>
      <c r="AY32" s="743"/>
      <c r="AZ32" s="753">
        <v>1</v>
      </c>
      <c r="BA32" s="754"/>
      <c r="BB32" s="754"/>
      <c r="BC32" s="755"/>
      <c r="BD32" s="741">
        <f t="shared" si="1"/>
        <v>0</v>
      </c>
      <c r="BE32" s="742"/>
      <c r="BF32" s="742"/>
      <c r="BG32" s="743"/>
      <c r="BH32" s="753">
        <f t="shared" si="2"/>
        <v>1</v>
      </c>
      <c r="BI32" s="754"/>
      <c r="BJ32" s="754"/>
      <c r="BK32" s="755"/>
      <c r="BL32" s="753"/>
      <c r="BM32" s="754"/>
      <c r="BN32" s="754"/>
      <c r="BO32" s="755"/>
      <c r="BP32" s="741">
        <f t="shared" si="3"/>
        <v>38</v>
      </c>
      <c r="BQ32" s="742"/>
      <c r="BR32" s="742"/>
      <c r="BS32" s="743"/>
      <c r="BT32" s="773"/>
      <c r="BU32" s="774"/>
      <c r="BV32" s="775"/>
      <c r="BW32" s="255"/>
      <c r="BX32" s="252"/>
    </row>
    <row r="33" spans="1:76" s="234" customFormat="1" ht="33.75" customHeight="1">
      <c r="B33" s="253"/>
      <c r="C33" s="259">
        <v>14</v>
      </c>
      <c r="D33" s="747"/>
      <c r="E33" s="748"/>
      <c r="F33" s="747"/>
      <c r="G33" s="748"/>
      <c r="H33" s="266"/>
      <c r="I33" s="266"/>
      <c r="J33" s="267"/>
      <c r="K33" s="267"/>
      <c r="L33" s="20"/>
      <c r="M33" s="20" t="s">
        <v>330</v>
      </c>
      <c r="N33" s="20"/>
      <c r="O33" s="20"/>
      <c r="P33" s="20"/>
      <c r="Q33" s="20"/>
      <c r="R33" s="20"/>
      <c r="S33" s="20"/>
      <c r="T33" s="20"/>
      <c r="U33" s="20"/>
      <c r="V33" s="21"/>
      <c r="W33" s="22" t="s">
        <v>204</v>
      </c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9"/>
      <c r="AI33" s="1217" t="s">
        <v>496</v>
      </c>
      <c r="AJ33" s="1218"/>
      <c r="AK33" s="1218"/>
      <c r="AL33" s="1218"/>
      <c r="AM33" s="1218"/>
      <c r="AN33" s="1218"/>
      <c r="AO33" s="1218"/>
      <c r="AP33" s="1218"/>
      <c r="AQ33" s="1218"/>
      <c r="AR33" s="1219"/>
      <c r="AS33" s="973" t="s">
        <v>44</v>
      </c>
      <c r="AT33" s="973"/>
      <c r="AU33" s="973"/>
      <c r="AV33" s="741">
        <f t="shared" si="0"/>
        <v>18</v>
      </c>
      <c r="AW33" s="742"/>
      <c r="AX33" s="742"/>
      <c r="AY33" s="743"/>
      <c r="AZ33" s="753">
        <v>1</v>
      </c>
      <c r="BA33" s="754"/>
      <c r="BB33" s="754"/>
      <c r="BC33" s="755"/>
      <c r="BD33" s="741">
        <f t="shared" si="1"/>
        <v>0</v>
      </c>
      <c r="BE33" s="742"/>
      <c r="BF33" s="742"/>
      <c r="BG33" s="743"/>
      <c r="BH33" s="753">
        <f t="shared" si="2"/>
        <v>1</v>
      </c>
      <c r="BI33" s="754"/>
      <c r="BJ33" s="754"/>
      <c r="BK33" s="755"/>
      <c r="BL33" s="753"/>
      <c r="BM33" s="754"/>
      <c r="BN33" s="754"/>
      <c r="BO33" s="755"/>
      <c r="BP33" s="741">
        <f t="shared" si="3"/>
        <v>19</v>
      </c>
      <c r="BQ33" s="742"/>
      <c r="BR33" s="742"/>
      <c r="BS33" s="743"/>
      <c r="BT33" s="773"/>
      <c r="BU33" s="774"/>
      <c r="BV33" s="775"/>
      <c r="BW33" s="255"/>
      <c r="BX33" s="252"/>
    </row>
    <row r="34" spans="1:76" s="234" customFormat="1" ht="33.75" customHeight="1">
      <c r="B34" s="253"/>
      <c r="C34" s="261">
        <v>15</v>
      </c>
      <c r="D34" s="747"/>
      <c r="E34" s="748"/>
      <c r="F34" s="747"/>
      <c r="G34" s="748"/>
      <c r="H34" s="266"/>
      <c r="I34" s="266"/>
      <c r="J34" s="267"/>
      <c r="K34" s="267"/>
      <c r="L34" s="20"/>
      <c r="M34" s="20" t="s">
        <v>331</v>
      </c>
      <c r="N34" s="20"/>
      <c r="O34" s="20"/>
      <c r="P34" s="20"/>
      <c r="Q34" s="20"/>
      <c r="R34" s="20"/>
      <c r="S34" s="20"/>
      <c r="T34" s="20"/>
      <c r="U34" s="20"/>
      <c r="V34" s="21"/>
      <c r="W34" s="22" t="s">
        <v>205</v>
      </c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9"/>
      <c r="AI34" s="1217" t="s">
        <v>497</v>
      </c>
      <c r="AJ34" s="1218"/>
      <c r="AK34" s="1218"/>
      <c r="AL34" s="1218"/>
      <c r="AM34" s="1218"/>
      <c r="AN34" s="1218"/>
      <c r="AO34" s="1218"/>
      <c r="AP34" s="1218"/>
      <c r="AQ34" s="1218"/>
      <c r="AR34" s="1219"/>
      <c r="AS34" s="973" t="s">
        <v>44</v>
      </c>
      <c r="AT34" s="973"/>
      <c r="AU34" s="973"/>
      <c r="AV34" s="741">
        <f t="shared" si="0"/>
        <v>26</v>
      </c>
      <c r="AW34" s="742"/>
      <c r="AX34" s="742"/>
      <c r="AY34" s="743"/>
      <c r="AZ34" s="753">
        <v>1</v>
      </c>
      <c r="BA34" s="754"/>
      <c r="BB34" s="754"/>
      <c r="BC34" s="755"/>
      <c r="BD34" s="741">
        <f t="shared" si="1"/>
        <v>0</v>
      </c>
      <c r="BE34" s="742"/>
      <c r="BF34" s="742"/>
      <c r="BG34" s="743"/>
      <c r="BH34" s="753">
        <f t="shared" si="2"/>
        <v>1</v>
      </c>
      <c r="BI34" s="754"/>
      <c r="BJ34" s="754"/>
      <c r="BK34" s="755"/>
      <c r="BL34" s="753"/>
      <c r="BM34" s="754"/>
      <c r="BN34" s="754"/>
      <c r="BO34" s="755"/>
      <c r="BP34" s="741">
        <f t="shared" si="3"/>
        <v>27</v>
      </c>
      <c r="BQ34" s="742"/>
      <c r="BR34" s="742"/>
      <c r="BS34" s="743"/>
      <c r="BT34" s="770"/>
      <c r="BU34" s="771"/>
      <c r="BV34" s="772"/>
      <c r="BW34" s="255"/>
      <c r="BX34" s="252"/>
    </row>
    <row r="35" spans="1:76" s="234" customFormat="1" ht="33.75" customHeight="1">
      <c r="B35" s="253"/>
      <c r="C35" s="261">
        <v>16</v>
      </c>
      <c r="D35" s="747"/>
      <c r="E35" s="748"/>
      <c r="F35" s="747"/>
      <c r="G35" s="748"/>
      <c r="H35" s="266"/>
      <c r="I35" s="266"/>
      <c r="J35" s="267"/>
      <c r="K35" s="267"/>
      <c r="L35" s="20"/>
      <c r="M35" s="20" t="s">
        <v>332</v>
      </c>
      <c r="N35" s="20"/>
      <c r="O35" s="20"/>
      <c r="P35" s="20"/>
      <c r="Q35" s="20"/>
      <c r="R35" s="20"/>
      <c r="S35" s="20"/>
      <c r="T35" s="20"/>
      <c r="U35" s="20"/>
      <c r="V35" s="21"/>
      <c r="W35" s="22" t="s">
        <v>334</v>
      </c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1217" t="s">
        <v>498</v>
      </c>
      <c r="AJ35" s="1218"/>
      <c r="AK35" s="1218"/>
      <c r="AL35" s="1218"/>
      <c r="AM35" s="1218"/>
      <c r="AN35" s="1218"/>
      <c r="AO35" s="1218"/>
      <c r="AP35" s="1218"/>
      <c r="AQ35" s="1218"/>
      <c r="AR35" s="1219"/>
      <c r="AS35" s="973" t="s">
        <v>44</v>
      </c>
      <c r="AT35" s="973"/>
      <c r="AU35" s="973"/>
      <c r="AV35" s="741">
        <f t="shared" si="0"/>
        <v>29</v>
      </c>
      <c r="AW35" s="742"/>
      <c r="AX35" s="742"/>
      <c r="AY35" s="743"/>
      <c r="AZ35" s="753">
        <v>1</v>
      </c>
      <c r="BA35" s="754"/>
      <c r="BB35" s="754"/>
      <c r="BC35" s="755"/>
      <c r="BD35" s="741">
        <f t="shared" si="1"/>
        <v>0</v>
      </c>
      <c r="BE35" s="742"/>
      <c r="BF35" s="742"/>
      <c r="BG35" s="743"/>
      <c r="BH35" s="753">
        <f t="shared" si="2"/>
        <v>1</v>
      </c>
      <c r="BI35" s="754"/>
      <c r="BJ35" s="754"/>
      <c r="BK35" s="755"/>
      <c r="BL35" s="753"/>
      <c r="BM35" s="754"/>
      <c r="BN35" s="754"/>
      <c r="BO35" s="755"/>
      <c r="BP35" s="741">
        <f t="shared" si="3"/>
        <v>30</v>
      </c>
      <c r="BQ35" s="742"/>
      <c r="BR35" s="742"/>
      <c r="BS35" s="743"/>
      <c r="BT35" s="770"/>
      <c r="BU35" s="771"/>
      <c r="BV35" s="772"/>
      <c r="BW35" s="255"/>
      <c r="BX35" s="252"/>
    </row>
    <row r="36" spans="1:76" s="234" customFormat="1" ht="33.75" customHeight="1">
      <c r="B36" s="244"/>
      <c r="C36" s="259">
        <v>17</v>
      </c>
      <c r="D36" s="747"/>
      <c r="E36" s="748"/>
      <c r="F36" s="747"/>
      <c r="G36" s="748"/>
      <c r="H36" s="266"/>
      <c r="I36" s="266"/>
      <c r="J36" s="267"/>
      <c r="K36" s="267"/>
      <c r="L36" s="20"/>
      <c r="M36" s="20" t="s">
        <v>333</v>
      </c>
      <c r="N36" s="20"/>
      <c r="O36" s="20"/>
      <c r="P36" s="20"/>
      <c r="Q36" s="20"/>
      <c r="R36" s="20"/>
      <c r="S36" s="20"/>
      <c r="T36" s="20"/>
      <c r="U36" s="20"/>
      <c r="V36" s="21"/>
      <c r="W36" s="22" t="s">
        <v>206</v>
      </c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1217" t="s">
        <v>499</v>
      </c>
      <c r="AJ36" s="1218"/>
      <c r="AK36" s="1218"/>
      <c r="AL36" s="1218"/>
      <c r="AM36" s="1218"/>
      <c r="AN36" s="1218"/>
      <c r="AO36" s="1218"/>
      <c r="AP36" s="1218"/>
      <c r="AQ36" s="1218"/>
      <c r="AR36" s="1219"/>
      <c r="AS36" s="973" t="s">
        <v>44</v>
      </c>
      <c r="AT36" s="973"/>
      <c r="AU36" s="973"/>
      <c r="AV36" s="741">
        <f t="shared" si="0"/>
        <v>17</v>
      </c>
      <c r="AW36" s="742"/>
      <c r="AX36" s="742"/>
      <c r="AY36" s="743"/>
      <c r="AZ36" s="753">
        <v>1</v>
      </c>
      <c r="BA36" s="754"/>
      <c r="BB36" s="754"/>
      <c r="BC36" s="755"/>
      <c r="BD36" s="741">
        <f t="shared" si="1"/>
        <v>0</v>
      </c>
      <c r="BE36" s="742"/>
      <c r="BF36" s="742"/>
      <c r="BG36" s="743"/>
      <c r="BH36" s="753">
        <f t="shared" si="2"/>
        <v>1</v>
      </c>
      <c r="BI36" s="754"/>
      <c r="BJ36" s="754"/>
      <c r="BK36" s="755"/>
      <c r="BL36" s="753"/>
      <c r="BM36" s="754"/>
      <c r="BN36" s="754"/>
      <c r="BO36" s="755"/>
      <c r="BP36" s="741">
        <f t="shared" si="3"/>
        <v>18</v>
      </c>
      <c r="BQ36" s="742"/>
      <c r="BR36" s="742"/>
      <c r="BS36" s="743"/>
      <c r="BT36" s="770"/>
      <c r="BU36" s="771"/>
      <c r="BV36" s="772"/>
      <c r="BW36" s="255"/>
      <c r="BX36" s="252"/>
    </row>
    <row r="37" spans="1:76" s="234" customFormat="1" ht="33.75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1217"/>
      <c r="AJ37" s="1218"/>
      <c r="AK37" s="1218"/>
      <c r="AL37" s="1218"/>
      <c r="AM37" s="1218"/>
      <c r="AN37" s="1218"/>
      <c r="AO37" s="1218"/>
      <c r="AP37" s="1218"/>
      <c r="AQ37" s="1218"/>
      <c r="AR37" s="1219"/>
      <c r="AS37" s="973"/>
      <c r="AT37" s="973"/>
      <c r="AU37" s="973"/>
      <c r="AV37" s="741"/>
      <c r="AW37" s="742"/>
      <c r="AX37" s="742"/>
      <c r="AY37" s="743"/>
      <c r="AZ37" s="753"/>
      <c r="BA37" s="754"/>
      <c r="BB37" s="754"/>
      <c r="BC37" s="755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1:76" s="234" customFormat="1" ht="33.75" customHeight="1">
      <c r="B38" s="253"/>
      <c r="C38" s="259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1217"/>
      <c r="AJ38" s="1218"/>
      <c r="AK38" s="1218"/>
      <c r="AL38" s="1218"/>
      <c r="AM38" s="1218"/>
      <c r="AN38" s="1218"/>
      <c r="AO38" s="1218"/>
      <c r="AP38" s="1218"/>
      <c r="AQ38" s="1218"/>
      <c r="AR38" s="1219"/>
      <c r="AS38" s="973"/>
      <c r="AT38" s="973"/>
      <c r="AU38" s="973"/>
      <c r="AV38" s="741"/>
      <c r="AW38" s="742"/>
      <c r="AX38" s="742"/>
      <c r="AY38" s="743"/>
      <c r="AZ38" s="753"/>
      <c r="BA38" s="754"/>
      <c r="BB38" s="754"/>
      <c r="BC38" s="755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1:76" ht="12.25" customHeight="1" thickBot="1">
      <c r="A39" s="269"/>
      <c r="B39" s="270"/>
      <c r="C39" s="271"/>
      <c r="D39" s="271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71"/>
      <c r="P39" s="271"/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  <c r="BD39" s="271"/>
      <c r="BE39" s="271"/>
      <c r="BF39" s="271"/>
      <c r="BG39" s="271"/>
      <c r="BH39" s="271"/>
      <c r="BI39" s="271"/>
      <c r="BJ39" s="271"/>
      <c r="BK39" s="271"/>
      <c r="BL39" s="271"/>
      <c r="BM39" s="271"/>
      <c r="BN39" s="271"/>
      <c r="BO39" s="271"/>
      <c r="BP39" s="271"/>
      <c r="BQ39" s="271"/>
      <c r="BR39" s="271"/>
      <c r="BS39" s="271"/>
      <c r="BT39" s="271"/>
      <c r="BU39" s="271"/>
      <c r="BV39" s="271"/>
      <c r="BW39" s="272"/>
      <c r="BX39" s="273"/>
    </row>
    <row r="40" spans="1:76"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6"/>
      <c r="X40" s="216"/>
      <c r="Y40" s="216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214"/>
      <c r="AZ40" s="214"/>
      <c r="BA40" s="214"/>
      <c r="BB40" s="214"/>
      <c r="BC40" s="214"/>
      <c r="BD40" s="214"/>
      <c r="BE40" s="214"/>
      <c r="BF40" s="214"/>
      <c r="BG40" s="214"/>
      <c r="BH40" s="214"/>
      <c r="BI40" s="214"/>
      <c r="BJ40" s="214"/>
      <c r="BK40" s="214"/>
      <c r="BL40" s="214"/>
      <c r="BM40" s="214"/>
      <c r="BN40" s="214"/>
      <c r="BO40" s="214"/>
      <c r="BP40" s="214"/>
      <c r="BQ40" s="214"/>
      <c r="BR40" s="214"/>
      <c r="BS40" s="214"/>
      <c r="BT40" s="214"/>
      <c r="BU40" s="214"/>
      <c r="BV40" s="214"/>
      <c r="BW40" s="214"/>
      <c r="BX40" s="214"/>
    </row>
    <row r="41" spans="1:76">
      <c r="B41" s="214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6"/>
      <c r="X41" s="216"/>
      <c r="Y41" s="216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  <c r="BH41" s="214"/>
      <c r="BI41" s="214"/>
      <c r="BJ41" s="214"/>
      <c r="BK41" s="214"/>
      <c r="BL41" s="214"/>
      <c r="BM41" s="214"/>
      <c r="BN41" s="214"/>
      <c r="BO41" s="214"/>
      <c r="BP41" s="214"/>
      <c r="BQ41" s="214"/>
      <c r="BR41" s="214"/>
      <c r="BS41" s="214"/>
      <c r="BT41" s="214"/>
      <c r="BU41" s="214"/>
      <c r="BV41" s="214"/>
      <c r="BW41" s="214"/>
      <c r="BX41" s="214"/>
    </row>
    <row r="42" spans="1:76"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6"/>
      <c r="X42" s="216"/>
      <c r="Y42" s="216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214"/>
      <c r="AZ42" s="214"/>
      <c r="BA42" s="214"/>
      <c r="BB42" s="214"/>
      <c r="BC42" s="214"/>
      <c r="BD42" s="214"/>
      <c r="BE42" s="214"/>
      <c r="BF42" s="214"/>
      <c r="BG42" s="214"/>
      <c r="BH42" s="214"/>
      <c r="BI42" s="214"/>
      <c r="BJ42" s="214"/>
      <c r="BK42" s="214"/>
      <c r="BL42" s="214"/>
      <c r="BM42" s="214"/>
      <c r="BN42" s="214"/>
      <c r="BO42" s="214"/>
      <c r="BP42" s="214"/>
      <c r="BQ42" s="214"/>
      <c r="BR42" s="214"/>
      <c r="BS42" s="214"/>
      <c r="BT42" s="214"/>
      <c r="BU42" s="214"/>
      <c r="BV42" s="214"/>
      <c r="BW42" s="214"/>
      <c r="BX42" s="214"/>
    </row>
    <row r="43" spans="1:76"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6"/>
      <c r="X43" s="216"/>
      <c r="Y43" s="216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4"/>
      <c r="BA43" s="214"/>
      <c r="BB43" s="214"/>
      <c r="BC43" s="214"/>
      <c r="BD43" s="214"/>
      <c r="BE43" s="214"/>
      <c r="BF43" s="214"/>
      <c r="BG43" s="214"/>
      <c r="BH43" s="214"/>
      <c r="BI43" s="214"/>
      <c r="BJ43" s="214"/>
      <c r="BK43" s="214"/>
      <c r="BL43" s="214"/>
      <c r="BM43" s="214"/>
      <c r="BN43" s="214"/>
      <c r="BO43" s="214"/>
      <c r="BP43" s="214"/>
      <c r="BQ43" s="214"/>
      <c r="BR43" s="214"/>
      <c r="BS43" s="214"/>
      <c r="BT43" s="214"/>
      <c r="BU43" s="214"/>
      <c r="BV43" s="214"/>
      <c r="BW43" s="214"/>
      <c r="BX43" s="214"/>
    </row>
    <row r="44" spans="1:76"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6"/>
      <c r="X44" s="216"/>
      <c r="Y44" s="216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214"/>
      <c r="AZ44" s="214"/>
      <c r="BA44" s="214"/>
      <c r="BB44" s="214"/>
      <c r="BC44" s="214"/>
      <c r="BD44" s="214"/>
      <c r="BE44" s="214"/>
      <c r="BF44" s="214"/>
      <c r="BG44" s="214"/>
      <c r="BH44" s="214"/>
      <c r="BI44" s="214"/>
      <c r="BJ44" s="214"/>
      <c r="BK44" s="214"/>
      <c r="BL44" s="214"/>
      <c r="BM44" s="214"/>
      <c r="BN44" s="214"/>
      <c r="BO44" s="214"/>
      <c r="BP44" s="214"/>
      <c r="BQ44" s="214"/>
      <c r="BR44" s="214"/>
      <c r="BS44" s="214"/>
      <c r="BT44" s="214"/>
      <c r="BU44" s="214"/>
      <c r="BV44" s="214"/>
      <c r="BW44" s="214"/>
      <c r="BX44" s="214"/>
    </row>
    <row r="45" spans="1:76"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6"/>
      <c r="X45" s="216"/>
      <c r="Y45" s="216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214"/>
      <c r="AZ45" s="214"/>
      <c r="BA45" s="214"/>
      <c r="BB45" s="214"/>
      <c r="BC45" s="214"/>
      <c r="BD45" s="214"/>
      <c r="BE45" s="214"/>
      <c r="BF45" s="214"/>
      <c r="BG45" s="214"/>
      <c r="BH45" s="214"/>
      <c r="BI45" s="214"/>
      <c r="BJ45" s="214"/>
      <c r="BK45" s="214"/>
      <c r="BL45" s="214"/>
      <c r="BM45" s="214"/>
      <c r="BN45" s="214"/>
      <c r="BO45" s="214"/>
      <c r="BP45" s="214"/>
      <c r="BQ45" s="214"/>
      <c r="BR45" s="214"/>
      <c r="BS45" s="214"/>
      <c r="BT45" s="214"/>
      <c r="BU45" s="214"/>
      <c r="BV45" s="214"/>
      <c r="BW45" s="214"/>
      <c r="BX45" s="214"/>
    </row>
    <row r="46" spans="1:76"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6"/>
      <c r="X46" s="216"/>
      <c r="Y46" s="216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214"/>
      <c r="AZ46" s="214"/>
      <c r="BA46" s="214"/>
      <c r="BB46" s="214"/>
      <c r="BC46" s="214"/>
      <c r="BD46" s="214"/>
      <c r="BE46" s="214"/>
      <c r="BF46" s="214"/>
      <c r="BG46" s="214"/>
      <c r="BH46" s="214"/>
      <c r="BI46" s="214"/>
      <c r="BJ46" s="214"/>
      <c r="BK46" s="214"/>
      <c r="BL46" s="214"/>
      <c r="BM46" s="214"/>
      <c r="BN46" s="214"/>
      <c r="BO46" s="214"/>
      <c r="BP46" s="214"/>
      <c r="BQ46" s="214"/>
      <c r="BR46" s="214"/>
      <c r="BS46" s="214"/>
      <c r="BT46" s="214"/>
      <c r="BU46" s="214"/>
      <c r="BV46" s="214"/>
      <c r="BW46" s="214"/>
      <c r="BX46" s="214"/>
    </row>
    <row r="47" spans="1:76"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6"/>
      <c r="X47" s="216"/>
      <c r="Y47" s="216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  <c r="BA47" s="214"/>
      <c r="BB47" s="214"/>
      <c r="BC47" s="214"/>
      <c r="BD47" s="214"/>
      <c r="BE47" s="214"/>
      <c r="BF47" s="214"/>
      <c r="BG47" s="214"/>
      <c r="BH47" s="214"/>
      <c r="BI47" s="214"/>
      <c r="BJ47" s="214"/>
      <c r="BK47" s="214"/>
      <c r="BL47" s="214"/>
      <c r="BM47" s="214"/>
      <c r="BN47" s="214"/>
      <c r="BO47" s="214"/>
      <c r="BP47" s="214"/>
      <c r="BQ47" s="214"/>
      <c r="BR47" s="214"/>
      <c r="BS47" s="214"/>
      <c r="BT47" s="214"/>
      <c r="BU47" s="214"/>
      <c r="BV47" s="214"/>
      <c r="BW47" s="214"/>
      <c r="BX47" s="214"/>
    </row>
    <row r="48" spans="1:76"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6"/>
      <c r="X48" s="216"/>
      <c r="Y48" s="216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  <c r="BA48" s="214"/>
      <c r="BB48" s="214"/>
      <c r="BC48" s="214"/>
      <c r="BD48" s="214"/>
      <c r="BE48" s="214"/>
      <c r="BF48" s="214"/>
      <c r="BG48" s="214"/>
      <c r="BH48" s="214"/>
      <c r="BI48" s="214"/>
      <c r="BJ48" s="214"/>
      <c r="BK48" s="214"/>
      <c r="BL48" s="214"/>
      <c r="BM48" s="214"/>
      <c r="BN48" s="214"/>
      <c r="BO48" s="214"/>
      <c r="BP48" s="214"/>
      <c r="BQ48" s="214"/>
      <c r="BR48" s="214"/>
      <c r="BS48" s="214"/>
      <c r="BT48" s="214"/>
      <c r="BU48" s="214"/>
      <c r="BV48" s="214"/>
      <c r="BW48" s="214"/>
      <c r="BX48" s="214"/>
    </row>
    <row r="49" spans="2:76"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6"/>
      <c r="X49" s="216"/>
      <c r="Y49" s="216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14"/>
      <c r="AQ49" s="214"/>
      <c r="AR49" s="214"/>
      <c r="AS49" s="214"/>
      <c r="AT49" s="214"/>
      <c r="AU49" s="214"/>
      <c r="AV49" s="214"/>
      <c r="AW49" s="214"/>
      <c r="AX49" s="214"/>
      <c r="AY49" s="214"/>
      <c r="AZ49" s="214"/>
      <c r="BA49" s="214"/>
      <c r="BB49" s="214"/>
      <c r="BC49" s="214"/>
      <c r="BD49" s="214"/>
      <c r="BE49" s="214"/>
      <c r="BF49" s="214"/>
      <c r="BG49" s="214"/>
      <c r="BH49" s="214"/>
      <c r="BI49" s="214"/>
      <c r="BJ49" s="214"/>
      <c r="BK49" s="214"/>
      <c r="BL49" s="214"/>
      <c r="BM49" s="214"/>
      <c r="BN49" s="214"/>
      <c r="BO49" s="214"/>
      <c r="BP49" s="214"/>
      <c r="BQ49" s="214"/>
      <c r="BR49" s="214"/>
      <c r="BS49" s="214"/>
      <c r="BT49" s="214"/>
      <c r="BU49" s="214"/>
      <c r="BV49" s="214"/>
      <c r="BW49" s="214"/>
      <c r="BX49" s="214"/>
    </row>
    <row r="50" spans="2:76"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6"/>
      <c r="X50" s="216"/>
      <c r="Y50" s="216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  <c r="AN50" s="214"/>
      <c r="AO50" s="214"/>
      <c r="AP50" s="214"/>
      <c r="AQ50" s="214"/>
      <c r="AR50" s="214"/>
      <c r="AS50" s="214"/>
      <c r="AT50" s="214"/>
      <c r="AU50" s="214"/>
      <c r="AV50" s="214"/>
      <c r="AW50" s="214"/>
      <c r="AX50" s="214"/>
      <c r="AY50" s="214"/>
      <c r="AZ50" s="214"/>
      <c r="BA50" s="214"/>
      <c r="BB50" s="214"/>
      <c r="BC50" s="214"/>
      <c r="BD50" s="214"/>
      <c r="BE50" s="214"/>
      <c r="BF50" s="214"/>
      <c r="BG50" s="214"/>
      <c r="BH50" s="214"/>
      <c r="BI50" s="214"/>
      <c r="BJ50" s="214"/>
      <c r="BK50" s="214"/>
      <c r="BL50" s="214"/>
      <c r="BM50" s="214"/>
      <c r="BN50" s="214"/>
      <c r="BO50" s="214"/>
      <c r="BP50" s="214"/>
      <c r="BQ50" s="214"/>
      <c r="BR50" s="214"/>
      <c r="BS50" s="214"/>
      <c r="BT50" s="214"/>
      <c r="BU50" s="214"/>
      <c r="BV50" s="214"/>
      <c r="BW50" s="214"/>
      <c r="BX50" s="214"/>
    </row>
    <row r="51" spans="2:76"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6"/>
      <c r="X51" s="216"/>
      <c r="Y51" s="216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  <c r="AQ51" s="214"/>
      <c r="AR51" s="214"/>
      <c r="AS51" s="214"/>
      <c r="AT51" s="214"/>
      <c r="AU51" s="214"/>
      <c r="AV51" s="214"/>
      <c r="AW51" s="214"/>
      <c r="AX51" s="214"/>
      <c r="AY51" s="214"/>
      <c r="AZ51" s="214"/>
      <c r="BA51" s="214"/>
      <c r="BB51" s="214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4"/>
      <c r="BS51" s="214"/>
      <c r="BT51" s="214"/>
      <c r="BU51" s="214"/>
      <c r="BV51" s="214"/>
      <c r="BW51" s="214"/>
      <c r="BX51" s="214"/>
    </row>
    <row r="52" spans="2:76"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6"/>
      <c r="X52" s="216"/>
      <c r="Y52" s="216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4"/>
      <c r="BS52" s="214"/>
      <c r="BT52" s="214"/>
      <c r="BU52" s="214"/>
      <c r="BV52" s="214"/>
      <c r="BW52" s="214"/>
      <c r="BX52" s="214"/>
    </row>
    <row r="53" spans="2:76"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6"/>
      <c r="X53" s="216"/>
      <c r="Y53" s="216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</row>
    <row r="54" spans="2:76"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6"/>
      <c r="X54" s="216"/>
      <c r="Y54" s="216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4"/>
      <c r="BS54" s="214"/>
      <c r="BT54" s="214"/>
      <c r="BU54" s="214"/>
      <c r="BV54" s="214"/>
      <c r="BW54" s="214"/>
      <c r="BX54" s="214"/>
    </row>
    <row r="55" spans="2:76"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6"/>
      <c r="X55" s="216"/>
      <c r="Y55" s="216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4"/>
      <c r="BS55" s="214"/>
      <c r="BT55" s="214"/>
      <c r="BU55" s="214"/>
      <c r="BV55" s="214"/>
      <c r="BW55" s="214"/>
      <c r="BX55" s="214"/>
    </row>
    <row r="56" spans="2:76"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6"/>
      <c r="X56" s="216"/>
      <c r="Y56" s="216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4"/>
      <c r="BS56" s="214"/>
      <c r="BT56" s="214"/>
      <c r="BU56" s="214"/>
      <c r="BV56" s="214"/>
      <c r="BW56" s="214"/>
      <c r="BX56" s="214"/>
    </row>
    <row r="57" spans="2:76"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6"/>
      <c r="X57" s="216"/>
      <c r="Y57" s="216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4"/>
      <c r="BJ57" s="214"/>
      <c r="BK57" s="214"/>
      <c r="BL57" s="214"/>
      <c r="BM57" s="214"/>
      <c r="BN57" s="214"/>
      <c r="BO57" s="214"/>
      <c r="BP57" s="214"/>
      <c r="BQ57" s="214"/>
      <c r="BR57" s="214"/>
      <c r="BS57" s="214"/>
      <c r="BT57" s="214"/>
      <c r="BU57" s="214"/>
      <c r="BV57" s="214"/>
      <c r="BW57" s="214"/>
      <c r="BX57" s="214"/>
    </row>
    <row r="58" spans="2:76"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6"/>
      <c r="X58" s="216"/>
      <c r="Y58" s="216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4"/>
      <c r="BJ58" s="214"/>
      <c r="BK58" s="214"/>
      <c r="BL58" s="214"/>
      <c r="BM58" s="214"/>
      <c r="BN58" s="214"/>
      <c r="BO58" s="214"/>
      <c r="BP58" s="214"/>
      <c r="BQ58" s="214"/>
      <c r="BR58" s="214"/>
      <c r="BS58" s="214"/>
      <c r="BT58" s="214"/>
      <c r="BU58" s="214"/>
      <c r="BV58" s="214"/>
      <c r="BW58" s="214"/>
      <c r="BX58" s="214"/>
    </row>
    <row r="59" spans="2:76"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6"/>
      <c r="X59" s="216"/>
      <c r="Y59" s="216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4"/>
      <c r="BJ59" s="214"/>
      <c r="BK59" s="214"/>
      <c r="BL59" s="214"/>
      <c r="BM59" s="214"/>
      <c r="BN59" s="214"/>
      <c r="BO59" s="214"/>
      <c r="BP59" s="214"/>
      <c r="BQ59" s="214"/>
      <c r="BR59" s="214"/>
      <c r="BS59" s="214"/>
      <c r="BT59" s="214"/>
      <c r="BU59" s="214"/>
      <c r="BV59" s="214"/>
      <c r="BW59" s="214"/>
      <c r="BX59" s="214"/>
    </row>
    <row r="60" spans="2:76"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6"/>
      <c r="X60" s="216"/>
      <c r="Y60" s="216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4"/>
      <c r="BJ60" s="214"/>
      <c r="BK60" s="214"/>
      <c r="BL60" s="214"/>
      <c r="BM60" s="214"/>
      <c r="BN60" s="214"/>
      <c r="BO60" s="214"/>
      <c r="BP60" s="214"/>
      <c r="BQ60" s="214"/>
      <c r="BR60" s="214"/>
      <c r="BS60" s="214"/>
      <c r="BT60" s="214"/>
      <c r="BU60" s="214"/>
      <c r="BV60" s="214"/>
      <c r="BW60" s="214"/>
      <c r="BX60" s="214"/>
    </row>
    <row r="61" spans="2:76"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6"/>
      <c r="X61" s="216"/>
      <c r="Y61" s="216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4"/>
      <c r="BJ61" s="214"/>
      <c r="BK61" s="214"/>
      <c r="BL61" s="214"/>
      <c r="BM61" s="214"/>
      <c r="BN61" s="214"/>
      <c r="BO61" s="214"/>
      <c r="BP61" s="214"/>
      <c r="BQ61" s="214"/>
      <c r="BR61" s="214"/>
      <c r="BS61" s="214"/>
      <c r="BT61" s="214"/>
      <c r="BU61" s="214"/>
      <c r="BV61" s="214"/>
      <c r="BW61" s="214"/>
      <c r="BX61" s="214"/>
    </row>
    <row r="62" spans="2:76"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6"/>
      <c r="X62" s="216"/>
      <c r="Y62" s="216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4"/>
      <c r="BJ62" s="214"/>
      <c r="BK62" s="214"/>
      <c r="BL62" s="214"/>
      <c r="BM62" s="214"/>
      <c r="BN62" s="214"/>
      <c r="BO62" s="214"/>
      <c r="BP62" s="214"/>
      <c r="BQ62" s="214"/>
      <c r="BR62" s="214"/>
      <c r="BS62" s="214"/>
      <c r="BT62" s="214"/>
      <c r="BU62" s="214"/>
      <c r="BV62" s="214"/>
      <c r="BW62" s="214"/>
      <c r="BX62" s="214"/>
    </row>
    <row r="63" spans="2:76"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6"/>
      <c r="X63" s="216"/>
      <c r="Y63" s="216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4"/>
      <c r="BJ63" s="214"/>
      <c r="BK63" s="214"/>
      <c r="BL63" s="214"/>
      <c r="BM63" s="214"/>
      <c r="BN63" s="214"/>
      <c r="BO63" s="214"/>
      <c r="BP63" s="214"/>
      <c r="BQ63" s="214"/>
      <c r="BR63" s="214"/>
      <c r="BS63" s="214"/>
      <c r="BT63" s="214"/>
      <c r="BU63" s="214"/>
      <c r="BV63" s="214"/>
      <c r="BW63" s="214"/>
      <c r="BX63" s="214"/>
    </row>
    <row r="64" spans="2:76"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6"/>
      <c r="X64" s="216"/>
      <c r="Y64" s="216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4"/>
      <c r="BJ64" s="214"/>
      <c r="BK64" s="214"/>
      <c r="BL64" s="214"/>
      <c r="BM64" s="214"/>
      <c r="BN64" s="214"/>
      <c r="BO64" s="214"/>
      <c r="BP64" s="214"/>
      <c r="BQ64" s="214"/>
      <c r="BR64" s="214"/>
      <c r="BS64" s="214"/>
      <c r="BT64" s="214"/>
      <c r="BU64" s="214"/>
      <c r="BV64" s="214"/>
      <c r="BW64" s="214"/>
      <c r="BX64" s="214"/>
    </row>
    <row r="65" spans="2:76"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6"/>
      <c r="X65" s="216"/>
      <c r="Y65" s="216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4"/>
      <c r="BJ65" s="214"/>
      <c r="BK65" s="214"/>
      <c r="BL65" s="214"/>
      <c r="BM65" s="214"/>
      <c r="BN65" s="214"/>
      <c r="BO65" s="214"/>
      <c r="BP65" s="214"/>
      <c r="BQ65" s="214"/>
      <c r="BR65" s="214"/>
      <c r="BS65" s="214"/>
      <c r="BT65" s="214"/>
      <c r="BU65" s="214"/>
      <c r="BV65" s="214"/>
      <c r="BW65" s="214"/>
      <c r="BX65" s="214"/>
    </row>
    <row r="66" spans="2:76"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6"/>
      <c r="X66" s="216"/>
      <c r="Y66" s="216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4"/>
      <c r="BJ66" s="214"/>
      <c r="BK66" s="214"/>
      <c r="BL66" s="214"/>
      <c r="BM66" s="214"/>
      <c r="BN66" s="214"/>
      <c r="BO66" s="214"/>
      <c r="BP66" s="214"/>
      <c r="BQ66" s="214"/>
      <c r="BR66" s="214"/>
      <c r="BS66" s="214"/>
      <c r="BT66" s="214"/>
      <c r="BU66" s="214"/>
      <c r="BV66" s="214"/>
      <c r="BW66" s="214"/>
      <c r="BX66" s="214"/>
    </row>
    <row r="67" spans="2:76"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6"/>
      <c r="X67" s="216"/>
      <c r="Y67" s="216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214"/>
      <c r="BV67" s="214"/>
      <c r="BW67" s="214"/>
      <c r="BX67" s="214"/>
    </row>
    <row r="68" spans="2:76"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6"/>
      <c r="X68" s="216"/>
      <c r="Y68" s="216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4"/>
      <c r="BJ68" s="214"/>
      <c r="BK68" s="214"/>
      <c r="BL68" s="214"/>
      <c r="BM68" s="214"/>
      <c r="BN68" s="214"/>
      <c r="BO68" s="214"/>
      <c r="BP68" s="214"/>
      <c r="BQ68" s="214"/>
      <c r="BR68" s="214"/>
      <c r="BS68" s="214"/>
      <c r="BT68" s="214"/>
      <c r="BU68" s="214"/>
      <c r="BV68" s="214"/>
      <c r="BW68" s="214"/>
      <c r="BX68" s="214"/>
    </row>
    <row r="69" spans="2:76"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6"/>
      <c r="X69" s="216"/>
      <c r="Y69" s="216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4"/>
      <c r="BJ69" s="214"/>
      <c r="BK69" s="214"/>
      <c r="BL69" s="214"/>
      <c r="BM69" s="214"/>
      <c r="BN69" s="214"/>
      <c r="BO69" s="214"/>
      <c r="BP69" s="214"/>
      <c r="BQ69" s="214"/>
      <c r="BR69" s="214"/>
      <c r="BS69" s="214"/>
      <c r="BT69" s="214"/>
      <c r="BU69" s="214"/>
      <c r="BV69" s="214"/>
      <c r="BW69" s="214"/>
      <c r="BX69" s="214"/>
    </row>
    <row r="70" spans="2:76"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6"/>
      <c r="X70" s="216"/>
      <c r="Y70" s="216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4"/>
      <c r="BS70" s="214"/>
      <c r="BT70" s="214"/>
      <c r="BU70" s="214"/>
      <c r="BV70" s="214"/>
      <c r="BW70" s="214"/>
      <c r="BX70" s="214"/>
    </row>
    <row r="71" spans="2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2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2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2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2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2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2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</sheetData>
  <mergeCells count="244">
    <mergeCell ref="AZ38:BC38"/>
    <mergeCell ref="BD38:BG38"/>
    <mergeCell ref="BH38:BK38"/>
    <mergeCell ref="BL38:BO38"/>
    <mergeCell ref="BP38:BS38"/>
    <mergeCell ref="BT38:BV38"/>
    <mergeCell ref="BD37:BG37"/>
    <mergeCell ref="BH37:BK37"/>
    <mergeCell ref="BL37:BO37"/>
    <mergeCell ref="BP37:BS37"/>
    <mergeCell ref="BT37:BV37"/>
    <mergeCell ref="AZ37:BC37"/>
    <mergeCell ref="D38:E38"/>
    <mergeCell ref="F38:G38"/>
    <mergeCell ref="AI38:AR38"/>
    <mergeCell ref="AS38:AU38"/>
    <mergeCell ref="AV38:AY38"/>
    <mergeCell ref="D37:E37"/>
    <mergeCell ref="F37:G37"/>
    <mergeCell ref="AI37:AR37"/>
    <mergeCell ref="AS37:AU37"/>
    <mergeCell ref="AV37:AY37"/>
    <mergeCell ref="AZ36:BC36"/>
    <mergeCell ref="BD36:BG36"/>
    <mergeCell ref="BH36:BK36"/>
    <mergeCell ref="BL36:BO36"/>
    <mergeCell ref="BP36:BS36"/>
    <mergeCell ref="BT36:BV36"/>
    <mergeCell ref="BD35:BG35"/>
    <mergeCell ref="BH35:BK35"/>
    <mergeCell ref="BL35:BO35"/>
    <mergeCell ref="BP35:BS35"/>
    <mergeCell ref="BT35:BV35"/>
    <mergeCell ref="AZ35:BC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P33:BS33"/>
    <mergeCell ref="BT33:BV33"/>
    <mergeCell ref="BL31:BO31"/>
    <mergeCell ref="BP31:BS31"/>
    <mergeCell ref="BT31:BV31"/>
    <mergeCell ref="AI32:AR32"/>
    <mergeCell ref="AS32:AU32"/>
    <mergeCell ref="AV32:AY32"/>
    <mergeCell ref="AZ32:BC32"/>
    <mergeCell ref="BD32:BG32"/>
    <mergeCell ref="D34:E34"/>
    <mergeCell ref="F34:G34"/>
    <mergeCell ref="AI34:AR34"/>
    <mergeCell ref="AS34:AU34"/>
    <mergeCell ref="AV34:AY34"/>
    <mergeCell ref="BH32:BK32"/>
    <mergeCell ref="BL32:BO32"/>
    <mergeCell ref="BP32:BS32"/>
    <mergeCell ref="BT32:BV32"/>
    <mergeCell ref="D33:E33"/>
    <mergeCell ref="F33:G33"/>
    <mergeCell ref="AI33:AR33"/>
    <mergeCell ref="AS33:AU33"/>
    <mergeCell ref="AV33:AY33"/>
    <mergeCell ref="AZ33:BC33"/>
    <mergeCell ref="AZ34:BC34"/>
    <mergeCell ref="D31:E31"/>
    <mergeCell ref="F31:G31"/>
    <mergeCell ref="AI31:AR31"/>
    <mergeCell ref="AS31:AU31"/>
    <mergeCell ref="AV31:AY31"/>
    <mergeCell ref="AZ31:BC31"/>
    <mergeCell ref="AZ30:BC30"/>
    <mergeCell ref="BD30:BG30"/>
    <mergeCell ref="BH30:BK30"/>
    <mergeCell ref="BD31:BG31"/>
    <mergeCell ref="BH31:BK31"/>
    <mergeCell ref="D29:E29"/>
    <mergeCell ref="F29:G29"/>
    <mergeCell ref="AI29:AR29"/>
    <mergeCell ref="AS29:AU29"/>
    <mergeCell ref="AV29:AY29"/>
    <mergeCell ref="BL30:BO30"/>
    <mergeCell ref="BP30:BS30"/>
    <mergeCell ref="BT30:BV30"/>
    <mergeCell ref="AZ29:BC29"/>
    <mergeCell ref="BD29:BG29"/>
    <mergeCell ref="BH29:BK29"/>
    <mergeCell ref="BP29:BS29"/>
    <mergeCell ref="BT29:BV29"/>
    <mergeCell ref="D30:E30"/>
    <mergeCell ref="F30:G30"/>
    <mergeCell ref="AI30:AR30"/>
    <mergeCell ref="AS30:AU30"/>
    <mergeCell ref="AV30:AY30"/>
    <mergeCell ref="BD27:BG27"/>
    <mergeCell ref="BH27:BK27"/>
    <mergeCell ref="BL27:BO27"/>
    <mergeCell ref="BP27:BS27"/>
    <mergeCell ref="BT27:BV27"/>
    <mergeCell ref="D28:E28"/>
    <mergeCell ref="F28:G28"/>
    <mergeCell ref="AI28:AR28"/>
    <mergeCell ref="AS28:AU28"/>
    <mergeCell ref="AV28:AY28"/>
    <mergeCell ref="D27:E27"/>
    <mergeCell ref="F27:G27"/>
    <mergeCell ref="AI27:AR27"/>
    <mergeCell ref="AS27:AU27"/>
    <mergeCell ref="AV27:AY27"/>
    <mergeCell ref="AZ27:BC27"/>
    <mergeCell ref="AZ28:BC28"/>
    <mergeCell ref="BD28:BG28"/>
    <mergeCell ref="BH28:BK28"/>
    <mergeCell ref="BP28:BS28"/>
    <mergeCell ref="BT28:BV28"/>
    <mergeCell ref="AZ26:BC26"/>
    <mergeCell ref="BD26:BG26"/>
    <mergeCell ref="BH26:BK26"/>
    <mergeCell ref="BL26:BO26"/>
    <mergeCell ref="BP26:BS26"/>
    <mergeCell ref="BT26:BV26"/>
    <mergeCell ref="BD25:BG25"/>
    <mergeCell ref="BH25:BK25"/>
    <mergeCell ref="BL25:BO25"/>
    <mergeCell ref="BP25:BS25"/>
    <mergeCell ref="BT25:BV25"/>
    <mergeCell ref="AZ25:BC25"/>
    <mergeCell ref="D26:E26"/>
    <mergeCell ref="F26:G26"/>
    <mergeCell ref="AI26:AR26"/>
    <mergeCell ref="AS26:AU26"/>
    <mergeCell ref="AV26:AY26"/>
    <mergeCell ref="D25:E25"/>
    <mergeCell ref="F25:G25"/>
    <mergeCell ref="AI25:AR25"/>
    <mergeCell ref="AS25:AU25"/>
    <mergeCell ref="AV25:AY25"/>
    <mergeCell ref="AI24:AR24"/>
    <mergeCell ref="AS24:AU24"/>
    <mergeCell ref="AV24:AY24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AZ24:BC24"/>
    <mergeCell ref="BD24:BG24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AS22:AU22"/>
    <mergeCell ref="AV22:AY22"/>
    <mergeCell ref="AZ22:BC22"/>
    <mergeCell ref="BD22:BG22"/>
    <mergeCell ref="D21:E21"/>
    <mergeCell ref="F21:G21"/>
    <mergeCell ref="AI21:AR21"/>
    <mergeCell ref="AS21:AU21"/>
    <mergeCell ref="AV21:AY21"/>
    <mergeCell ref="AZ21:BC21"/>
    <mergeCell ref="BD21:BG21"/>
    <mergeCell ref="F22:G22"/>
    <mergeCell ref="AI22:AR22"/>
    <mergeCell ref="D22:E22"/>
    <mergeCell ref="AV20:AY20"/>
    <mergeCell ref="AZ20:BC20"/>
    <mergeCell ref="BD20:BG20"/>
    <mergeCell ref="BH20:BK20"/>
    <mergeCell ref="BL20:BO20"/>
    <mergeCell ref="BP21:BS21"/>
    <mergeCell ref="BP20:BS20"/>
    <mergeCell ref="BT21:BV21"/>
    <mergeCell ref="BH21:BK21"/>
    <mergeCell ref="BL21:BO21"/>
    <mergeCell ref="BT20:BV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AS20:AU20"/>
    <mergeCell ref="D24:E24"/>
    <mergeCell ref="F24:G24"/>
    <mergeCell ref="D20:E20"/>
    <mergeCell ref="F20:G20"/>
    <mergeCell ref="M32:V32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AI20:AR20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132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1223" t="s">
        <v>465</v>
      </c>
      <c r="C2" s="1224"/>
      <c r="D2" s="1224"/>
      <c r="E2" s="1224"/>
      <c r="F2" s="1224"/>
      <c r="G2" s="1224"/>
      <c r="H2" s="1224"/>
      <c r="I2" s="1224"/>
      <c r="J2" s="1224"/>
      <c r="K2" s="1224"/>
      <c r="L2" s="1224"/>
      <c r="M2" s="1225"/>
      <c r="N2" s="723" t="s">
        <v>0</v>
      </c>
      <c r="O2" s="724"/>
      <c r="P2" s="724"/>
      <c r="Q2" s="724"/>
      <c r="R2" s="724"/>
      <c r="S2" s="724"/>
      <c r="T2" s="725"/>
      <c r="U2" s="723" t="s">
        <v>1</v>
      </c>
      <c r="V2" s="724"/>
      <c r="W2" s="724"/>
      <c r="X2" s="724"/>
      <c r="Y2" s="724"/>
      <c r="Z2" s="724"/>
      <c r="AA2" s="725"/>
      <c r="AB2" s="726" t="s">
        <v>2</v>
      </c>
      <c r="AC2" s="724"/>
      <c r="AD2" s="724"/>
      <c r="AE2" s="724"/>
      <c r="AF2" s="724"/>
      <c r="AG2" s="724"/>
      <c r="AH2" s="724"/>
      <c r="AI2" s="724"/>
      <c r="AJ2" s="724"/>
      <c r="AK2" s="725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</row>
    <row r="3" spans="2:76" s="190" customFormat="1" ht="11.25" customHeight="1" thickBot="1">
      <c r="B3" s="1226"/>
      <c r="C3" s="1227"/>
      <c r="D3" s="1227"/>
      <c r="E3" s="1227"/>
      <c r="F3" s="1227"/>
      <c r="G3" s="1227"/>
      <c r="H3" s="1227"/>
      <c r="I3" s="1227"/>
      <c r="J3" s="1227"/>
      <c r="K3" s="1227"/>
      <c r="L3" s="1227"/>
      <c r="M3" s="1228"/>
      <c r="N3" s="708">
        <v>0</v>
      </c>
      <c r="O3" s="709"/>
      <c r="P3" s="709"/>
      <c r="Q3" s="709"/>
      <c r="R3" s="709"/>
      <c r="S3" s="709"/>
      <c r="T3" s="710"/>
      <c r="U3" s="708">
        <v>0</v>
      </c>
      <c r="V3" s="727"/>
      <c r="W3" s="727"/>
      <c r="X3" s="727"/>
      <c r="Y3" s="727"/>
      <c r="Z3" s="727"/>
      <c r="AA3" s="728"/>
      <c r="AB3" s="729">
        <v>0</v>
      </c>
      <c r="AC3" s="730"/>
      <c r="AD3" s="730"/>
      <c r="AE3" s="730"/>
      <c r="AF3" s="730"/>
      <c r="AG3" s="730"/>
      <c r="AH3" s="730"/>
      <c r="AI3" s="730"/>
      <c r="AJ3" s="730"/>
      <c r="AK3" s="731"/>
      <c r="AL3" s="191"/>
      <c r="AM3" s="191"/>
      <c r="AN3" s="191"/>
      <c r="AO3" s="191"/>
      <c r="AP3" s="191"/>
      <c r="AQ3" s="191"/>
      <c r="AR3" s="191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</row>
    <row r="4" spans="2:76" s="190" customFormat="1" ht="9" customHeight="1">
      <c r="B4" s="1226"/>
      <c r="C4" s="1227"/>
      <c r="D4" s="1227"/>
      <c r="E4" s="1227"/>
      <c r="F4" s="1227"/>
      <c r="G4" s="1227"/>
      <c r="H4" s="1227"/>
      <c r="I4" s="1227"/>
      <c r="J4" s="1227"/>
      <c r="K4" s="1227"/>
      <c r="L4" s="1227"/>
      <c r="M4" s="1228"/>
      <c r="N4" s="723" t="s">
        <v>3</v>
      </c>
      <c r="O4" s="724"/>
      <c r="P4" s="724"/>
      <c r="Q4" s="724"/>
      <c r="R4" s="724"/>
      <c r="S4" s="724"/>
      <c r="T4" s="725"/>
      <c r="U4" s="1211" t="s">
        <v>4</v>
      </c>
      <c r="V4" s="1212"/>
      <c r="W4" s="1212"/>
      <c r="X4" s="1212"/>
      <c r="Y4" s="1212"/>
      <c r="Z4" s="1212"/>
      <c r="AA4" s="1213"/>
      <c r="AB4" s="723" t="s">
        <v>5</v>
      </c>
      <c r="AC4" s="724"/>
      <c r="AD4" s="724"/>
      <c r="AE4" s="724"/>
      <c r="AF4" s="724"/>
      <c r="AG4" s="724"/>
      <c r="AH4" s="724"/>
      <c r="AI4" s="724"/>
      <c r="AJ4" s="724"/>
      <c r="AK4" s="725"/>
      <c r="AL4" s="189"/>
      <c r="AM4" s="189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  <c r="BD4" s="189"/>
      <c r="BE4" s="189"/>
      <c r="BF4" s="189"/>
      <c r="BG4" s="189"/>
      <c r="BH4" s="189"/>
      <c r="BI4" s="189"/>
      <c r="BJ4" s="189"/>
      <c r="BK4" s="189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89"/>
    </row>
    <row r="5" spans="2:76" s="190" customFormat="1" ht="12" customHeight="1" thickBot="1">
      <c r="B5" s="1229"/>
      <c r="C5" s="1230"/>
      <c r="D5" s="1230"/>
      <c r="E5" s="1230"/>
      <c r="F5" s="1230"/>
      <c r="G5" s="1230"/>
      <c r="H5" s="1230"/>
      <c r="I5" s="1230"/>
      <c r="J5" s="1230"/>
      <c r="K5" s="1230"/>
      <c r="L5" s="1230"/>
      <c r="M5" s="1231"/>
      <c r="N5" s="708">
        <v>0</v>
      </c>
      <c r="O5" s="709"/>
      <c r="P5" s="709"/>
      <c r="Q5" s="709"/>
      <c r="R5" s="709"/>
      <c r="S5" s="709"/>
      <c r="T5" s="710"/>
      <c r="U5" s="708">
        <v>0</v>
      </c>
      <c r="V5" s="709"/>
      <c r="W5" s="709"/>
      <c r="X5" s="709"/>
      <c r="Y5" s="709"/>
      <c r="Z5" s="709"/>
      <c r="AA5" s="710"/>
      <c r="AB5" s="708">
        <f ca="1">_xlfn.SHEET()</f>
        <v>61</v>
      </c>
      <c r="AC5" s="709"/>
      <c r="AD5" s="709"/>
      <c r="AE5" s="709"/>
      <c r="AF5" s="709"/>
      <c r="AG5" s="709"/>
      <c r="AH5" s="709"/>
      <c r="AI5" s="709"/>
      <c r="AJ5" s="709"/>
      <c r="AK5" s="710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ht="12.25" customHeight="1">
      <c r="B7" s="193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5"/>
      <c r="BU7" s="195"/>
      <c r="BV7" s="195"/>
      <c r="BW7" s="195"/>
      <c r="BX7" s="196"/>
    </row>
    <row r="8" spans="2:76" ht="12.25" customHeight="1">
      <c r="B8" s="197"/>
      <c r="C8" s="198" t="str">
        <f ca="1">RIGHT(CELL("filename",A1),LEN(CELL("filename",A1))-FIND("]",CELL("filename",A1)))</f>
        <v>VEHICLE_GROUP</v>
      </c>
      <c r="D8" s="199"/>
      <c r="E8" s="200"/>
      <c r="F8" s="200"/>
      <c r="G8" s="200"/>
      <c r="H8" s="200"/>
      <c r="I8" s="201"/>
      <c r="J8" s="200"/>
      <c r="K8" s="200"/>
      <c r="L8" s="201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1"/>
      <c r="AJ8" s="201"/>
      <c r="AK8" s="201"/>
      <c r="AL8" s="201"/>
      <c r="AM8" s="201"/>
      <c r="AN8" s="201"/>
      <c r="AO8" s="201"/>
      <c r="AP8" s="201"/>
      <c r="AQ8" s="201"/>
      <c r="AR8" s="202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  <c r="BH8" s="200"/>
      <c r="BI8" s="200"/>
      <c r="BJ8" s="200"/>
      <c r="BK8" s="200"/>
      <c r="BL8" s="200"/>
      <c r="BM8" s="200"/>
      <c r="BN8" s="200"/>
      <c r="BO8" s="200"/>
      <c r="BP8" s="200"/>
      <c r="BQ8" s="200"/>
      <c r="BR8" s="200"/>
      <c r="BS8" s="200"/>
      <c r="BT8" s="201"/>
      <c r="BU8" s="201"/>
      <c r="BV8" s="201"/>
      <c r="BW8" s="202"/>
      <c r="BX8" s="203"/>
    </row>
    <row r="9" spans="2:76" ht="12.25" customHeight="1">
      <c r="B9" s="204"/>
      <c r="C9" s="201"/>
      <c r="D9" s="205"/>
      <c r="E9" s="200"/>
      <c r="F9" s="200"/>
      <c r="G9" s="200"/>
      <c r="H9" s="200"/>
      <c r="I9" s="200"/>
      <c r="J9" s="200"/>
      <c r="K9" s="200"/>
      <c r="L9" s="201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1"/>
      <c r="AJ9" s="201"/>
      <c r="AK9" s="201"/>
      <c r="AL9" s="201"/>
      <c r="AM9" s="201"/>
      <c r="AN9" s="201"/>
      <c r="AO9" s="201"/>
      <c r="AP9" s="201"/>
      <c r="AQ9" s="201"/>
      <c r="AR9" s="202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  <c r="BH9" s="200"/>
      <c r="BI9" s="200"/>
      <c r="BJ9" s="200"/>
      <c r="BK9" s="200"/>
      <c r="BL9" s="200"/>
      <c r="BM9" s="200"/>
      <c r="BN9" s="200"/>
      <c r="BO9" s="200"/>
      <c r="BP9" s="200"/>
      <c r="BQ9" s="200"/>
      <c r="BR9" s="200"/>
      <c r="BS9" s="200"/>
      <c r="BT9" s="201"/>
      <c r="BU9" s="201"/>
      <c r="BV9" s="201"/>
      <c r="BW9" s="202"/>
      <c r="BX9" s="203"/>
    </row>
    <row r="10" spans="2:76" ht="12.25" customHeight="1">
      <c r="B10" s="204"/>
      <c r="C10" s="198"/>
      <c r="D10" s="199"/>
      <c r="E10" s="200"/>
      <c r="F10" s="200"/>
      <c r="G10" s="200"/>
      <c r="H10" s="200"/>
      <c r="I10" s="200"/>
      <c r="J10" s="200"/>
      <c r="K10" s="200"/>
      <c r="L10" s="201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1"/>
      <c r="AJ10" s="201"/>
      <c r="AK10" s="201"/>
      <c r="AL10" s="201"/>
      <c r="AM10" s="201"/>
      <c r="AN10" s="201"/>
      <c r="AO10" s="201"/>
      <c r="AP10" s="201"/>
      <c r="AQ10" s="201"/>
      <c r="AR10" s="202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  <c r="BH10" s="200"/>
      <c r="BI10" s="200"/>
      <c r="BJ10" s="200"/>
      <c r="BK10" s="200"/>
      <c r="BL10" s="200"/>
      <c r="BM10" s="200"/>
      <c r="BN10" s="200"/>
      <c r="BO10" s="200"/>
      <c r="BP10" s="200"/>
      <c r="BQ10" s="200"/>
      <c r="BR10" s="200"/>
      <c r="BS10" s="200"/>
      <c r="BT10" s="201"/>
      <c r="BU10" s="201"/>
      <c r="BV10" s="201"/>
      <c r="BW10" s="202"/>
      <c r="BX10" s="203"/>
    </row>
    <row r="11" spans="2:76" ht="12.25" customHeight="1">
      <c r="B11" s="204"/>
      <c r="C11" s="200"/>
      <c r="D11" s="199"/>
      <c r="E11" s="200"/>
      <c r="F11" s="200"/>
      <c r="W11" s="115"/>
      <c r="X11" s="115"/>
      <c r="Y11" s="115"/>
      <c r="AI11" s="201"/>
      <c r="AJ11" s="201"/>
      <c r="AK11" s="201"/>
      <c r="AL11" s="201"/>
      <c r="AM11" s="201"/>
      <c r="AN11" s="201"/>
      <c r="AO11" s="201"/>
      <c r="AP11" s="201"/>
      <c r="AQ11" s="201"/>
      <c r="AR11" s="202"/>
      <c r="AX11" s="200"/>
      <c r="AY11" s="200"/>
      <c r="BB11" s="200"/>
      <c r="BC11" s="200"/>
      <c r="BD11" s="200"/>
      <c r="BE11" s="200"/>
      <c r="BF11" s="200"/>
      <c r="BG11" s="200"/>
      <c r="BH11" s="200"/>
      <c r="BI11" s="200"/>
      <c r="BJ11" s="200"/>
      <c r="BK11" s="200"/>
      <c r="BL11" s="200"/>
      <c r="BM11" s="200"/>
      <c r="BN11" s="200"/>
      <c r="BO11" s="200"/>
      <c r="BP11" s="200"/>
      <c r="BQ11" s="200"/>
      <c r="BR11" s="200"/>
      <c r="BS11" s="200"/>
      <c r="BT11" s="201"/>
      <c r="BU11" s="201"/>
      <c r="BV11" s="201"/>
      <c r="BW11" s="202"/>
      <c r="BX11" s="203"/>
    </row>
    <row r="12" spans="2:76" ht="12.25" customHeight="1">
      <c r="B12" s="206"/>
      <c r="C12" s="171" t="s">
        <v>31</v>
      </c>
      <c r="D12" s="172"/>
      <c r="E12" s="172"/>
      <c r="F12" s="172"/>
      <c r="G12" s="172"/>
      <c r="H12" s="173"/>
      <c r="I12" s="166" t="str">
        <f ca="1">C8</f>
        <v>VEHICLE_GROUP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07"/>
      <c r="AD12" s="207"/>
      <c r="AE12" s="207"/>
      <c r="AF12" s="207"/>
      <c r="AG12" s="207"/>
      <c r="AH12" s="207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9"/>
      <c r="AT12" s="210"/>
      <c r="AU12" s="210"/>
      <c r="AV12" s="211"/>
      <c r="AW12" s="211"/>
      <c r="AX12" s="210"/>
      <c r="AY12" s="210"/>
      <c r="AZ12" s="211"/>
      <c r="BA12" s="211"/>
      <c r="BB12" s="210"/>
      <c r="BC12" s="210"/>
      <c r="BD12" s="210"/>
      <c r="BE12" s="210"/>
      <c r="BF12" s="210"/>
      <c r="BG12" s="210"/>
      <c r="BH12" s="210"/>
      <c r="BI12" s="210"/>
      <c r="BJ12" s="210"/>
      <c r="BK12" s="210"/>
      <c r="BL12" s="210"/>
      <c r="BM12" s="210"/>
      <c r="BN12" s="210"/>
      <c r="BO12" s="210"/>
      <c r="BP12" s="210"/>
      <c r="BQ12" s="210"/>
      <c r="BR12" s="210"/>
      <c r="BS12" s="210"/>
      <c r="BT12" s="208"/>
      <c r="BU12" s="208"/>
      <c r="BV12" s="208"/>
      <c r="BW12" s="212"/>
      <c r="BX12" s="121"/>
    </row>
    <row r="13" spans="2:76" ht="12.25" customHeight="1">
      <c r="B13" s="116"/>
      <c r="C13" s="789" t="s">
        <v>30</v>
      </c>
      <c r="D13" s="790"/>
      <c r="E13" s="790"/>
      <c r="F13" s="790"/>
      <c r="G13" s="790"/>
      <c r="H13" s="791"/>
      <c r="I13" s="812" t="s">
        <v>842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07"/>
      <c r="AD13" s="207"/>
      <c r="AE13" s="207"/>
      <c r="AF13" s="207"/>
      <c r="AG13" s="207"/>
      <c r="AH13" s="207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11"/>
      <c r="AT13" s="210"/>
      <c r="AU13" s="210"/>
      <c r="AV13" s="211"/>
      <c r="AW13" s="211"/>
      <c r="AX13" s="210"/>
      <c r="AY13" s="210"/>
      <c r="AZ13" s="211"/>
      <c r="BA13" s="211"/>
      <c r="BB13" s="210"/>
      <c r="BC13" s="210"/>
      <c r="BD13" s="210"/>
      <c r="BE13" s="210"/>
      <c r="BF13" s="210"/>
      <c r="BG13" s="210"/>
      <c r="BH13" s="210"/>
      <c r="BI13" s="210"/>
      <c r="BJ13" s="210"/>
      <c r="BK13" s="210"/>
      <c r="BL13" s="210"/>
      <c r="BM13" s="210"/>
      <c r="BN13" s="210"/>
      <c r="BO13" s="210"/>
      <c r="BP13" s="210"/>
      <c r="BQ13" s="210"/>
      <c r="BR13" s="210"/>
      <c r="BS13" s="210"/>
      <c r="BT13" s="208"/>
      <c r="BU13" s="208"/>
      <c r="BV13" s="208"/>
      <c r="BW13" s="212"/>
      <c r="BX13" s="121"/>
    </row>
    <row r="14" spans="2:76" ht="12.25" customHeight="1">
      <c r="B14" s="116"/>
      <c r="C14" s="789" t="s">
        <v>29</v>
      </c>
      <c r="D14" s="790"/>
      <c r="E14" s="790"/>
      <c r="F14" s="790"/>
      <c r="G14" s="790"/>
      <c r="H14" s="791"/>
      <c r="I14" s="792">
        <f>SUM(BP20:BS76)</f>
        <v>52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07"/>
      <c r="AD14" s="207"/>
      <c r="AE14" s="207"/>
      <c r="AF14" s="207"/>
      <c r="AG14" s="207"/>
      <c r="AH14" s="207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08"/>
      <c r="BU14" s="208"/>
      <c r="BV14" s="208"/>
      <c r="BW14" s="120"/>
      <c r="BX14" s="121"/>
    </row>
    <row r="15" spans="2:76" ht="12.25" customHeight="1">
      <c r="B15" s="116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14"/>
      <c r="AT15" s="214"/>
      <c r="AU15" s="214"/>
      <c r="AV15" s="214"/>
      <c r="AW15" s="214"/>
      <c r="AX15" s="214"/>
      <c r="AY15" s="214"/>
      <c r="AZ15" s="214"/>
      <c r="BA15" s="214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4"/>
      <c r="BS15" s="214"/>
      <c r="BT15" s="208"/>
      <c r="BU15" s="208"/>
      <c r="BV15" s="208"/>
      <c r="BW15" s="120"/>
      <c r="BX15" s="121"/>
    </row>
    <row r="16" spans="2:76" ht="12.25" customHeight="1">
      <c r="B16" s="116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08"/>
      <c r="BU16" s="208"/>
      <c r="BV16" s="208"/>
      <c r="BW16" s="120"/>
      <c r="BX16" s="121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14"/>
      <c r="BX17" s="217"/>
    </row>
    <row r="18" spans="2:76" ht="12.25" customHeight="1">
      <c r="B18" s="116"/>
      <c r="C18" s="964" t="s">
        <v>3</v>
      </c>
      <c r="D18" s="1031" t="s">
        <v>19</v>
      </c>
      <c r="E18" s="1032"/>
      <c r="F18" s="1031" t="s">
        <v>20</v>
      </c>
      <c r="G18" s="967"/>
      <c r="H18" s="964" t="s">
        <v>8</v>
      </c>
      <c r="I18" s="964"/>
      <c r="J18" s="964"/>
      <c r="K18" s="964"/>
      <c r="L18" s="964" t="s">
        <v>34</v>
      </c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 t="s">
        <v>35</v>
      </c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5" t="s">
        <v>37</v>
      </c>
      <c r="AJ18" s="966"/>
      <c r="AK18" s="966"/>
      <c r="AL18" s="966"/>
      <c r="AM18" s="966"/>
      <c r="AN18" s="966"/>
      <c r="AO18" s="966"/>
      <c r="AP18" s="966"/>
      <c r="AQ18" s="966"/>
      <c r="AR18" s="967"/>
      <c r="AS18" s="964" t="s">
        <v>48</v>
      </c>
      <c r="AT18" s="964"/>
      <c r="AU18" s="964"/>
      <c r="AV18" s="1035" t="s">
        <v>53</v>
      </c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6"/>
      <c r="BM18" s="1036"/>
      <c r="BN18" s="1036"/>
      <c r="BO18" s="1036"/>
      <c r="BP18" s="1036"/>
      <c r="BQ18" s="1036"/>
      <c r="BR18" s="1036"/>
      <c r="BS18" s="1037"/>
      <c r="BT18" s="964" t="s">
        <v>36</v>
      </c>
      <c r="BU18" s="964"/>
      <c r="BV18" s="964"/>
      <c r="BW18" s="120"/>
      <c r="BX18" s="121"/>
    </row>
    <row r="19" spans="2:76" ht="12.25" customHeight="1">
      <c r="B19" s="116"/>
      <c r="C19" s="964"/>
      <c r="D19" s="1033"/>
      <c r="E19" s="1034"/>
      <c r="F19" s="968"/>
      <c r="G19" s="970"/>
      <c r="H19" s="218" t="s">
        <v>9</v>
      </c>
      <c r="I19" s="218" t="s">
        <v>10</v>
      </c>
      <c r="J19" s="218" t="s">
        <v>11</v>
      </c>
      <c r="K19" s="218" t="s">
        <v>12</v>
      </c>
      <c r="L19" s="964"/>
      <c r="M19" s="964"/>
      <c r="N19" s="964"/>
      <c r="O19" s="964"/>
      <c r="P19" s="964"/>
      <c r="Q19" s="964"/>
      <c r="R19" s="964"/>
      <c r="S19" s="964"/>
      <c r="T19" s="964"/>
      <c r="U19" s="964"/>
      <c r="V19" s="964"/>
      <c r="W19" s="964"/>
      <c r="X19" s="964"/>
      <c r="Y19" s="964"/>
      <c r="Z19" s="964"/>
      <c r="AA19" s="964"/>
      <c r="AB19" s="964"/>
      <c r="AC19" s="964"/>
      <c r="AD19" s="964"/>
      <c r="AE19" s="964"/>
      <c r="AF19" s="964"/>
      <c r="AG19" s="964"/>
      <c r="AH19" s="964"/>
      <c r="AI19" s="968"/>
      <c r="AJ19" s="969"/>
      <c r="AK19" s="969"/>
      <c r="AL19" s="969"/>
      <c r="AM19" s="969"/>
      <c r="AN19" s="969"/>
      <c r="AO19" s="969"/>
      <c r="AP19" s="969"/>
      <c r="AQ19" s="969"/>
      <c r="AR19" s="970"/>
      <c r="AS19" s="964"/>
      <c r="AT19" s="964"/>
      <c r="AU19" s="964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964"/>
      <c r="BU19" s="964"/>
      <c r="BV19" s="964"/>
      <c r="BW19" s="120"/>
      <c r="BX19" s="219"/>
    </row>
    <row r="20" spans="2:76">
      <c r="B20" s="116"/>
      <c r="C20" s="117">
        <v>1</v>
      </c>
      <c r="D20" s="1049">
        <v>1</v>
      </c>
      <c r="E20" s="1050"/>
      <c r="F20" s="1049"/>
      <c r="G20" s="1050"/>
      <c r="H20" s="117"/>
      <c r="I20" s="117"/>
      <c r="J20" s="124"/>
      <c r="K20" s="124"/>
      <c r="L20" s="125" t="s">
        <v>195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166" t="s">
        <v>43</v>
      </c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6"/>
      <c r="AI20" s="749" t="s">
        <v>43</v>
      </c>
      <c r="AJ20" s="750"/>
      <c r="AK20" s="750"/>
      <c r="AL20" s="750"/>
      <c r="AM20" s="750"/>
      <c r="AN20" s="750"/>
      <c r="AO20" s="750"/>
      <c r="AP20" s="750"/>
      <c r="AQ20" s="750"/>
      <c r="AR20" s="751"/>
      <c r="AS20" s="994" t="s">
        <v>18</v>
      </c>
      <c r="AT20" s="994"/>
      <c r="AU20" s="994"/>
      <c r="AV20" s="940">
        <f>LEN(L20)+LEN(M20)+LEN(N20)+LEN(O20)+LEN(P20)+LEN(Q20)</f>
        <v>13</v>
      </c>
      <c r="AW20" s="941"/>
      <c r="AX20" s="941"/>
      <c r="AY20" s="942"/>
      <c r="AZ20" s="988">
        <v>16</v>
      </c>
      <c r="BA20" s="989"/>
      <c r="BB20" s="989"/>
      <c r="BC20" s="990"/>
      <c r="BD20" s="940">
        <f>IF(AS20="String", AZ20, IF(AS20="Number",ROUNDUP(AZ20/2,0),0))</f>
        <v>16</v>
      </c>
      <c r="BE20" s="941"/>
      <c r="BF20" s="941"/>
      <c r="BG20" s="942"/>
      <c r="BH20" s="943">
        <f>IF(AS20="Number",1,IF(AS20="List",3,IF(AS20="Map", 3, IF(AS20="Boolean",1,0))))</f>
        <v>0</v>
      </c>
      <c r="BI20" s="944"/>
      <c r="BJ20" s="944"/>
      <c r="BK20" s="945"/>
      <c r="BL20" s="943"/>
      <c r="BM20" s="944"/>
      <c r="BN20" s="944"/>
      <c r="BO20" s="945"/>
      <c r="BP20" s="940">
        <f>AV20+BD20+BH20</f>
        <v>29</v>
      </c>
      <c r="BQ20" s="941"/>
      <c r="BR20" s="941"/>
      <c r="BS20" s="942"/>
      <c r="BT20" s="991"/>
      <c r="BU20" s="992"/>
      <c r="BV20" s="993"/>
      <c r="BW20" s="120"/>
      <c r="BX20" s="121"/>
    </row>
    <row r="21" spans="2:76" ht="23.25" customHeight="1">
      <c r="B21" s="116"/>
      <c r="C21" s="127">
        <v>2</v>
      </c>
      <c r="D21" s="1038"/>
      <c r="E21" s="1039"/>
      <c r="F21" s="1038"/>
      <c r="G21" s="1039"/>
      <c r="H21" s="127"/>
      <c r="I21" s="127"/>
      <c r="J21" s="128"/>
      <c r="K21" s="128"/>
      <c r="L21" s="129" t="s">
        <v>841</v>
      </c>
      <c r="M21" s="129"/>
      <c r="N21" s="129"/>
      <c r="O21" s="129"/>
      <c r="P21" s="129"/>
      <c r="Q21" s="129"/>
      <c r="R21" s="129"/>
      <c r="S21" s="129"/>
      <c r="T21" s="129"/>
      <c r="U21" s="129"/>
      <c r="V21" s="130"/>
      <c r="W21" s="129" t="s">
        <v>842</v>
      </c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6"/>
      <c r="AI21" s="749" t="s">
        <v>842</v>
      </c>
      <c r="AJ21" s="813"/>
      <c r="AK21" s="813"/>
      <c r="AL21" s="813"/>
      <c r="AM21" s="813"/>
      <c r="AN21" s="813"/>
      <c r="AO21" s="813"/>
      <c r="AP21" s="813"/>
      <c r="AQ21" s="813"/>
      <c r="AR21" s="814"/>
      <c r="AS21" s="994" t="s">
        <v>18</v>
      </c>
      <c r="AT21" s="994"/>
      <c r="AU21" s="994"/>
      <c r="AV21" s="940">
        <f>LEN(L21)+LEN(M21)+LEN(N21)+LEN(O21)+LEN(P21)+LEN(Q21)</f>
        <v>13</v>
      </c>
      <c r="AW21" s="941"/>
      <c r="AX21" s="941"/>
      <c r="AY21" s="942"/>
      <c r="AZ21" s="1220">
        <v>10</v>
      </c>
      <c r="BA21" s="1221"/>
      <c r="BB21" s="1221"/>
      <c r="BC21" s="1222"/>
      <c r="BD21" s="940">
        <f>IF(AS21="String", AZ21, IF(AS21="Number",ROUNDUP(AZ21/2,0),0))</f>
        <v>10</v>
      </c>
      <c r="BE21" s="941"/>
      <c r="BF21" s="941"/>
      <c r="BG21" s="942"/>
      <c r="BH21" s="943">
        <f>IF(AS21="Number",1,IF(AS21="List",3,IF(AS21="Map", 3, IF(AS21="Boolean",1,0))))</f>
        <v>0</v>
      </c>
      <c r="BI21" s="944"/>
      <c r="BJ21" s="944"/>
      <c r="BK21" s="945"/>
      <c r="BL21" s="943"/>
      <c r="BM21" s="944"/>
      <c r="BN21" s="944"/>
      <c r="BO21" s="945"/>
      <c r="BP21" s="940">
        <f>AV21+BD21+BH21</f>
        <v>23</v>
      </c>
      <c r="BQ21" s="941"/>
      <c r="BR21" s="941"/>
      <c r="BS21" s="942"/>
      <c r="BT21" s="995"/>
      <c r="BU21" s="996"/>
      <c r="BV21" s="997"/>
      <c r="BW21" s="120"/>
      <c r="BX21" s="121"/>
    </row>
    <row r="22" spans="2:76">
      <c r="B22" s="116"/>
      <c r="C22" s="117"/>
      <c r="D22" s="1038"/>
      <c r="E22" s="1039"/>
      <c r="F22" s="1038"/>
      <c r="G22" s="1039"/>
      <c r="H22" s="127"/>
      <c r="I22" s="127"/>
      <c r="J22" s="128"/>
      <c r="K22" s="128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30"/>
      <c r="W22" s="129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8"/>
      <c r="AI22" s="767"/>
      <c r="AJ22" s="768"/>
      <c r="AK22" s="768"/>
      <c r="AL22" s="768"/>
      <c r="AM22" s="768"/>
      <c r="AN22" s="768"/>
      <c r="AO22" s="768"/>
      <c r="AP22" s="768"/>
      <c r="AQ22" s="768"/>
      <c r="AR22" s="769"/>
      <c r="AS22" s="994"/>
      <c r="AT22" s="994"/>
      <c r="AU22" s="994"/>
      <c r="AV22" s="940"/>
      <c r="AW22" s="941"/>
      <c r="AX22" s="941"/>
      <c r="AY22" s="942"/>
      <c r="AZ22" s="988"/>
      <c r="BA22" s="989"/>
      <c r="BB22" s="989"/>
      <c r="BC22" s="990"/>
      <c r="BD22" s="940"/>
      <c r="BE22" s="941"/>
      <c r="BF22" s="941"/>
      <c r="BG22" s="942"/>
      <c r="BH22" s="943"/>
      <c r="BI22" s="944"/>
      <c r="BJ22" s="944"/>
      <c r="BK22" s="945"/>
      <c r="BL22" s="943"/>
      <c r="BM22" s="944"/>
      <c r="BN22" s="944"/>
      <c r="BO22" s="945"/>
      <c r="BP22" s="940"/>
      <c r="BQ22" s="941"/>
      <c r="BR22" s="941"/>
      <c r="BS22" s="942"/>
      <c r="BT22" s="995"/>
      <c r="BU22" s="996"/>
      <c r="BV22" s="997"/>
      <c r="BW22" s="120"/>
      <c r="BX22" s="121"/>
    </row>
    <row r="23" spans="2:76" ht="12" customHeight="1">
      <c r="B23" s="116"/>
      <c r="C23" s="117"/>
      <c r="D23" s="1038"/>
      <c r="E23" s="1039"/>
      <c r="F23" s="1038"/>
      <c r="G23" s="1039"/>
      <c r="H23" s="127"/>
      <c r="I23" s="127"/>
      <c r="J23" s="128"/>
      <c r="K23" s="128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8"/>
      <c r="W23" s="166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8"/>
      <c r="AI23" s="960"/>
      <c r="AJ23" s="961"/>
      <c r="AK23" s="961"/>
      <c r="AL23" s="961"/>
      <c r="AM23" s="961"/>
      <c r="AN23" s="961"/>
      <c r="AO23" s="961"/>
      <c r="AP23" s="961"/>
      <c r="AQ23" s="961"/>
      <c r="AR23" s="962"/>
      <c r="AS23" s="994"/>
      <c r="AT23" s="994"/>
      <c r="AU23" s="994"/>
      <c r="AV23" s="940"/>
      <c r="AW23" s="941"/>
      <c r="AX23" s="941"/>
      <c r="AY23" s="942"/>
      <c r="AZ23" s="988"/>
      <c r="BA23" s="989"/>
      <c r="BB23" s="989"/>
      <c r="BC23" s="990"/>
      <c r="BD23" s="940"/>
      <c r="BE23" s="941"/>
      <c r="BF23" s="941"/>
      <c r="BG23" s="942"/>
      <c r="BH23" s="943"/>
      <c r="BI23" s="944"/>
      <c r="BJ23" s="944"/>
      <c r="BK23" s="945"/>
      <c r="BL23" s="940"/>
      <c r="BM23" s="941"/>
      <c r="BN23" s="941"/>
      <c r="BO23" s="942"/>
      <c r="BP23" s="940"/>
      <c r="BQ23" s="941"/>
      <c r="BR23" s="941"/>
      <c r="BS23" s="942"/>
      <c r="BT23" s="995"/>
      <c r="BU23" s="996"/>
      <c r="BV23" s="997"/>
      <c r="BW23" s="120"/>
      <c r="BX23" s="121"/>
    </row>
    <row r="24" spans="2:76" ht="12" customHeight="1">
      <c r="B24" s="116"/>
      <c r="C24" s="127"/>
      <c r="D24" s="1038"/>
      <c r="E24" s="1039"/>
      <c r="F24" s="1038"/>
      <c r="G24" s="1039"/>
      <c r="H24" s="118"/>
      <c r="I24" s="118"/>
      <c r="J24" s="119"/>
      <c r="K24" s="119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8"/>
      <c r="W24" s="166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8"/>
      <c r="AI24" s="957"/>
      <c r="AJ24" s="958"/>
      <c r="AK24" s="958"/>
      <c r="AL24" s="958"/>
      <c r="AM24" s="958"/>
      <c r="AN24" s="958"/>
      <c r="AO24" s="958"/>
      <c r="AP24" s="958"/>
      <c r="AQ24" s="958"/>
      <c r="AR24" s="959"/>
      <c r="AS24" s="994"/>
      <c r="AT24" s="994"/>
      <c r="AU24" s="994"/>
      <c r="AV24" s="940"/>
      <c r="AW24" s="941"/>
      <c r="AX24" s="941"/>
      <c r="AY24" s="942"/>
      <c r="AZ24" s="988"/>
      <c r="BA24" s="989"/>
      <c r="BB24" s="989"/>
      <c r="BC24" s="990"/>
      <c r="BD24" s="940"/>
      <c r="BE24" s="941"/>
      <c r="BF24" s="941"/>
      <c r="BG24" s="942"/>
      <c r="BH24" s="943"/>
      <c r="BI24" s="944"/>
      <c r="BJ24" s="944"/>
      <c r="BK24" s="945"/>
      <c r="BL24" s="940"/>
      <c r="BM24" s="941"/>
      <c r="BN24" s="941"/>
      <c r="BO24" s="942"/>
      <c r="BP24" s="940"/>
      <c r="BQ24" s="941"/>
      <c r="BR24" s="941"/>
      <c r="BS24" s="942"/>
      <c r="BT24" s="1060"/>
      <c r="BU24" s="1061"/>
      <c r="BV24" s="1062"/>
      <c r="BW24" s="120"/>
      <c r="BX24" s="121"/>
    </row>
    <row r="25" spans="2:76">
      <c r="B25" s="116"/>
      <c r="C25" s="127"/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8"/>
      <c r="W25" s="166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220"/>
      <c r="AJ25" s="125"/>
      <c r="AK25" s="125"/>
      <c r="AL25" s="125"/>
      <c r="AM25" s="125"/>
      <c r="AN25" s="125"/>
      <c r="AO25" s="125"/>
      <c r="AP25" s="125"/>
      <c r="AQ25" s="125"/>
      <c r="AR25" s="126"/>
      <c r="AS25" s="994"/>
      <c r="AT25" s="994"/>
      <c r="AU25" s="994"/>
      <c r="AV25" s="940"/>
      <c r="AW25" s="941"/>
      <c r="AX25" s="941"/>
      <c r="AY25" s="942"/>
      <c r="AZ25" s="988"/>
      <c r="BA25" s="989"/>
      <c r="BB25" s="989"/>
      <c r="BC25" s="990"/>
      <c r="BD25" s="940"/>
      <c r="BE25" s="941"/>
      <c r="BF25" s="941"/>
      <c r="BG25" s="942"/>
      <c r="BH25" s="943"/>
      <c r="BI25" s="944"/>
      <c r="BJ25" s="944"/>
      <c r="BK25" s="945"/>
      <c r="BL25" s="940"/>
      <c r="BM25" s="941"/>
      <c r="BN25" s="941"/>
      <c r="BO25" s="942"/>
      <c r="BP25" s="940"/>
      <c r="BQ25" s="941"/>
      <c r="BR25" s="941"/>
      <c r="BS25" s="942"/>
      <c r="BT25" s="1060"/>
      <c r="BU25" s="1061"/>
      <c r="BV25" s="1062"/>
      <c r="BW25" s="120"/>
      <c r="BX25" s="121"/>
    </row>
    <row r="26" spans="2:76">
      <c r="B26" s="116"/>
      <c r="C26" s="221"/>
      <c r="D26" s="940"/>
      <c r="E26" s="942"/>
      <c r="F26" s="940"/>
      <c r="G26" s="942"/>
      <c r="H26" s="118"/>
      <c r="I26" s="118"/>
      <c r="J26" s="119"/>
      <c r="K26" s="119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8"/>
      <c r="W26" s="166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8"/>
      <c r="AI26" s="166"/>
      <c r="AJ26" s="167"/>
      <c r="AK26" s="167"/>
      <c r="AL26" s="167"/>
      <c r="AM26" s="167"/>
      <c r="AN26" s="167"/>
      <c r="AO26" s="167"/>
      <c r="AP26" s="167"/>
      <c r="AQ26" s="167"/>
      <c r="AR26" s="168"/>
      <c r="AS26" s="1072"/>
      <c r="AT26" s="1072"/>
      <c r="AU26" s="1072"/>
      <c r="AV26" s="940"/>
      <c r="AW26" s="941"/>
      <c r="AX26" s="941"/>
      <c r="AY26" s="942"/>
      <c r="AZ26" s="988"/>
      <c r="BA26" s="989"/>
      <c r="BB26" s="989"/>
      <c r="BC26" s="990"/>
      <c r="BD26" s="940"/>
      <c r="BE26" s="941"/>
      <c r="BF26" s="941"/>
      <c r="BG26" s="942"/>
      <c r="BH26" s="943"/>
      <c r="BI26" s="944"/>
      <c r="BJ26" s="944"/>
      <c r="BK26" s="945"/>
      <c r="BL26" s="940"/>
      <c r="BM26" s="941"/>
      <c r="BN26" s="941"/>
      <c r="BO26" s="942"/>
      <c r="BP26" s="940"/>
      <c r="BQ26" s="941"/>
      <c r="BR26" s="941"/>
      <c r="BS26" s="942"/>
      <c r="BT26" s="1060"/>
      <c r="BU26" s="1061"/>
      <c r="BV26" s="1062"/>
      <c r="BW26" s="120"/>
      <c r="BX26" s="121"/>
    </row>
    <row r="27" spans="2:76">
      <c r="B27" s="116"/>
      <c r="C27" s="118"/>
      <c r="D27" s="940"/>
      <c r="E27" s="942"/>
      <c r="F27" s="940"/>
      <c r="G27" s="942"/>
      <c r="H27" s="118"/>
      <c r="I27" s="118"/>
      <c r="J27" s="119"/>
      <c r="K27" s="119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8"/>
      <c r="W27" s="166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8"/>
      <c r="AI27" s="166"/>
      <c r="AJ27" s="167"/>
      <c r="AK27" s="167"/>
      <c r="AL27" s="167"/>
      <c r="AM27" s="167"/>
      <c r="AN27" s="167"/>
      <c r="AO27" s="167"/>
      <c r="AP27" s="167"/>
      <c r="AQ27" s="167"/>
      <c r="AR27" s="168"/>
      <c r="AS27" s="988"/>
      <c r="AT27" s="989"/>
      <c r="AU27" s="990"/>
      <c r="AV27" s="940"/>
      <c r="AW27" s="941"/>
      <c r="AX27" s="941"/>
      <c r="AY27" s="942"/>
      <c r="AZ27" s="988"/>
      <c r="BA27" s="989"/>
      <c r="BB27" s="989"/>
      <c r="BC27" s="990"/>
      <c r="BD27" s="940"/>
      <c r="BE27" s="941"/>
      <c r="BF27" s="941"/>
      <c r="BG27" s="942"/>
      <c r="BH27" s="943"/>
      <c r="BI27" s="944"/>
      <c r="BJ27" s="944"/>
      <c r="BK27" s="945"/>
      <c r="BL27" s="940"/>
      <c r="BM27" s="941"/>
      <c r="BN27" s="941"/>
      <c r="BO27" s="942"/>
      <c r="BP27" s="940"/>
      <c r="BQ27" s="941"/>
      <c r="BR27" s="941"/>
      <c r="BS27" s="942"/>
      <c r="BT27" s="1060"/>
      <c r="BU27" s="1061"/>
      <c r="BV27" s="1062"/>
      <c r="BW27" s="120"/>
      <c r="BX27" s="121"/>
    </row>
    <row r="28" spans="2:76">
      <c r="B28" s="116"/>
      <c r="C28" s="221"/>
      <c r="D28" s="940"/>
      <c r="E28" s="942"/>
      <c r="F28" s="940"/>
      <c r="G28" s="942"/>
      <c r="H28" s="118"/>
      <c r="I28" s="118"/>
      <c r="J28" s="119"/>
      <c r="K28" s="119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8"/>
      <c r="W28" s="166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8"/>
      <c r="AI28" s="166"/>
      <c r="AJ28" s="167"/>
      <c r="AK28" s="167"/>
      <c r="AL28" s="167"/>
      <c r="AM28" s="167"/>
      <c r="AN28" s="167"/>
      <c r="AO28" s="167"/>
      <c r="AP28" s="167"/>
      <c r="AQ28" s="167"/>
      <c r="AR28" s="168"/>
      <c r="AS28" s="988"/>
      <c r="AT28" s="989"/>
      <c r="AU28" s="990"/>
      <c r="AV28" s="940"/>
      <c r="AW28" s="941"/>
      <c r="AX28" s="941"/>
      <c r="AY28" s="942"/>
      <c r="AZ28" s="988"/>
      <c r="BA28" s="989"/>
      <c r="BB28" s="989"/>
      <c r="BC28" s="990"/>
      <c r="BD28" s="940"/>
      <c r="BE28" s="941"/>
      <c r="BF28" s="941"/>
      <c r="BG28" s="942"/>
      <c r="BH28" s="943"/>
      <c r="BI28" s="944"/>
      <c r="BJ28" s="944"/>
      <c r="BK28" s="945"/>
      <c r="BL28" s="940"/>
      <c r="BM28" s="941"/>
      <c r="BN28" s="941"/>
      <c r="BO28" s="942"/>
      <c r="BP28" s="940"/>
      <c r="BQ28" s="941"/>
      <c r="BR28" s="941"/>
      <c r="BS28" s="942"/>
      <c r="BT28" s="1060"/>
      <c r="BU28" s="1061"/>
      <c r="BV28" s="1062"/>
      <c r="BW28" s="120"/>
      <c r="BX28" s="121"/>
    </row>
    <row r="29" spans="2:76">
      <c r="B29" s="116"/>
      <c r="C29" s="118"/>
      <c r="D29" s="940"/>
      <c r="E29" s="942"/>
      <c r="F29" s="940"/>
      <c r="G29" s="942"/>
      <c r="H29" s="118"/>
      <c r="I29" s="118"/>
      <c r="J29" s="119"/>
      <c r="K29" s="119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8"/>
      <c r="W29" s="166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8"/>
      <c r="AI29" s="166"/>
      <c r="AJ29" s="167"/>
      <c r="AK29" s="167"/>
      <c r="AL29" s="167"/>
      <c r="AM29" s="167"/>
      <c r="AN29" s="167"/>
      <c r="AO29" s="167"/>
      <c r="AP29" s="167"/>
      <c r="AQ29" s="167"/>
      <c r="AR29" s="168"/>
      <c r="AS29" s="988"/>
      <c r="AT29" s="989"/>
      <c r="AU29" s="990"/>
      <c r="AV29" s="940"/>
      <c r="AW29" s="941"/>
      <c r="AX29" s="941"/>
      <c r="AY29" s="942"/>
      <c r="AZ29" s="988"/>
      <c r="BA29" s="989"/>
      <c r="BB29" s="989"/>
      <c r="BC29" s="990"/>
      <c r="BD29" s="940"/>
      <c r="BE29" s="941"/>
      <c r="BF29" s="941"/>
      <c r="BG29" s="942"/>
      <c r="BH29" s="943"/>
      <c r="BI29" s="944"/>
      <c r="BJ29" s="944"/>
      <c r="BK29" s="945"/>
      <c r="BL29" s="940"/>
      <c r="BM29" s="941"/>
      <c r="BN29" s="941"/>
      <c r="BO29" s="942"/>
      <c r="BP29" s="940"/>
      <c r="BQ29" s="941"/>
      <c r="BR29" s="941"/>
      <c r="BS29" s="942"/>
      <c r="BT29" s="1060"/>
      <c r="BU29" s="1061"/>
      <c r="BV29" s="1062"/>
      <c r="BW29" s="120"/>
      <c r="BX29" s="121"/>
    </row>
    <row r="30" spans="2:76">
      <c r="B30" s="116"/>
      <c r="C30" s="221"/>
      <c r="D30" s="940"/>
      <c r="E30" s="942"/>
      <c r="F30" s="940"/>
      <c r="G30" s="942"/>
      <c r="H30" s="118"/>
      <c r="I30" s="118"/>
      <c r="J30" s="119"/>
      <c r="K30" s="119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8"/>
      <c r="W30" s="166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8"/>
      <c r="AI30" s="749"/>
      <c r="AJ30" s="750"/>
      <c r="AK30" s="750"/>
      <c r="AL30" s="750"/>
      <c r="AM30" s="750"/>
      <c r="AN30" s="750"/>
      <c r="AO30" s="750"/>
      <c r="AP30" s="750"/>
      <c r="AQ30" s="750"/>
      <c r="AR30" s="751"/>
      <c r="AS30" s="988"/>
      <c r="AT30" s="989"/>
      <c r="AU30" s="990"/>
      <c r="AV30" s="940"/>
      <c r="AW30" s="941"/>
      <c r="AX30" s="941"/>
      <c r="AY30" s="942"/>
      <c r="AZ30" s="988"/>
      <c r="BA30" s="989"/>
      <c r="BB30" s="989"/>
      <c r="BC30" s="990"/>
      <c r="BD30" s="940"/>
      <c r="BE30" s="941"/>
      <c r="BF30" s="941"/>
      <c r="BG30" s="942"/>
      <c r="BH30" s="943"/>
      <c r="BI30" s="944"/>
      <c r="BJ30" s="944"/>
      <c r="BK30" s="945"/>
      <c r="BL30" s="940"/>
      <c r="BM30" s="941"/>
      <c r="BN30" s="941"/>
      <c r="BO30" s="942"/>
      <c r="BP30" s="940"/>
      <c r="BQ30" s="941"/>
      <c r="BR30" s="941"/>
      <c r="BS30" s="942"/>
      <c r="BT30" s="1068"/>
      <c r="BU30" s="1069"/>
      <c r="BV30" s="1070"/>
      <c r="BW30" s="120"/>
      <c r="BX30" s="121"/>
    </row>
    <row r="31" spans="2:76">
      <c r="B31" s="116"/>
      <c r="C31" s="118"/>
      <c r="D31" s="1038"/>
      <c r="E31" s="1039"/>
      <c r="F31" s="1038"/>
      <c r="G31" s="1039"/>
      <c r="H31" s="118"/>
      <c r="I31" s="118"/>
      <c r="J31" s="119"/>
      <c r="K31" s="119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8"/>
      <c r="W31" s="166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8"/>
      <c r="AI31" s="767"/>
      <c r="AJ31" s="768"/>
      <c r="AK31" s="768"/>
      <c r="AL31" s="768"/>
      <c r="AM31" s="768"/>
      <c r="AN31" s="768"/>
      <c r="AO31" s="768"/>
      <c r="AP31" s="768"/>
      <c r="AQ31" s="768"/>
      <c r="AR31" s="769"/>
      <c r="AS31" s="994"/>
      <c r="AT31" s="994"/>
      <c r="AU31" s="994"/>
      <c r="AV31" s="940"/>
      <c r="AW31" s="941"/>
      <c r="AX31" s="941"/>
      <c r="AY31" s="942"/>
      <c r="AZ31" s="1063"/>
      <c r="BA31" s="1064"/>
      <c r="BB31" s="989"/>
      <c r="BC31" s="990"/>
      <c r="BD31" s="940"/>
      <c r="BE31" s="941"/>
      <c r="BF31" s="941"/>
      <c r="BG31" s="942"/>
      <c r="BH31" s="943"/>
      <c r="BI31" s="944"/>
      <c r="BJ31" s="944"/>
      <c r="BK31" s="945"/>
      <c r="BL31" s="943"/>
      <c r="BM31" s="944"/>
      <c r="BN31" s="944"/>
      <c r="BO31" s="945"/>
      <c r="BP31" s="940"/>
      <c r="BQ31" s="941"/>
      <c r="BR31" s="941"/>
      <c r="BS31" s="942"/>
      <c r="BT31" s="1068"/>
      <c r="BU31" s="1069"/>
      <c r="BV31" s="1070"/>
      <c r="BW31" s="120"/>
      <c r="BX31" s="121"/>
    </row>
    <row r="32" spans="2:76" ht="12" customHeight="1">
      <c r="B32" s="116"/>
      <c r="C32" s="221"/>
      <c r="D32" s="1038"/>
      <c r="E32" s="1039"/>
      <c r="F32" s="1038"/>
      <c r="G32" s="1039"/>
      <c r="H32" s="118"/>
      <c r="I32" s="118"/>
      <c r="J32" s="119"/>
      <c r="K32" s="119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8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8"/>
      <c r="AI32" s="767"/>
      <c r="AJ32" s="768"/>
      <c r="AK32" s="768"/>
      <c r="AL32" s="768"/>
      <c r="AM32" s="768"/>
      <c r="AN32" s="768"/>
      <c r="AO32" s="768"/>
      <c r="AP32" s="768"/>
      <c r="AQ32" s="768"/>
      <c r="AR32" s="769"/>
      <c r="AS32" s="988"/>
      <c r="AT32" s="989"/>
      <c r="AU32" s="990"/>
      <c r="AV32" s="940"/>
      <c r="AW32" s="941"/>
      <c r="AX32" s="941"/>
      <c r="AY32" s="942"/>
      <c r="AZ32" s="988"/>
      <c r="BA32" s="989"/>
      <c r="BB32" s="989"/>
      <c r="BC32" s="990"/>
      <c r="BD32" s="940"/>
      <c r="BE32" s="941"/>
      <c r="BF32" s="941"/>
      <c r="BG32" s="942"/>
      <c r="BH32" s="943"/>
      <c r="BI32" s="944"/>
      <c r="BJ32" s="944"/>
      <c r="BK32" s="945"/>
      <c r="BL32" s="940"/>
      <c r="BM32" s="941"/>
      <c r="BN32" s="941"/>
      <c r="BO32" s="942"/>
      <c r="BP32" s="940"/>
      <c r="BQ32" s="941"/>
      <c r="BR32" s="941"/>
      <c r="BS32" s="942"/>
      <c r="BT32" s="1060"/>
      <c r="BU32" s="1061"/>
      <c r="BV32" s="1062"/>
      <c r="BW32" s="120"/>
      <c r="BX32" s="121"/>
    </row>
    <row r="33" spans="2:76" ht="12" customHeight="1">
      <c r="B33" s="116"/>
      <c r="C33" s="118"/>
      <c r="D33" s="1038"/>
      <c r="E33" s="1039"/>
      <c r="F33" s="1038"/>
      <c r="G33" s="1039"/>
      <c r="H33" s="118"/>
      <c r="I33" s="118"/>
      <c r="J33" s="119"/>
      <c r="K33" s="119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8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8"/>
      <c r="AI33" s="767"/>
      <c r="AJ33" s="768"/>
      <c r="AK33" s="768"/>
      <c r="AL33" s="768"/>
      <c r="AM33" s="768"/>
      <c r="AN33" s="768"/>
      <c r="AO33" s="768"/>
      <c r="AP33" s="768"/>
      <c r="AQ33" s="768"/>
      <c r="AR33" s="769"/>
      <c r="AS33" s="988"/>
      <c r="AT33" s="989"/>
      <c r="AU33" s="990"/>
      <c r="AV33" s="940"/>
      <c r="AW33" s="941"/>
      <c r="AX33" s="941"/>
      <c r="AY33" s="942"/>
      <c r="AZ33" s="988"/>
      <c r="BA33" s="989"/>
      <c r="BB33" s="989"/>
      <c r="BC33" s="990"/>
      <c r="BD33" s="940"/>
      <c r="BE33" s="941"/>
      <c r="BF33" s="941"/>
      <c r="BG33" s="942"/>
      <c r="BH33" s="943"/>
      <c r="BI33" s="944"/>
      <c r="BJ33" s="944"/>
      <c r="BK33" s="945"/>
      <c r="BL33" s="940"/>
      <c r="BM33" s="941"/>
      <c r="BN33" s="941"/>
      <c r="BO33" s="942"/>
      <c r="BP33" s="940"/>
      <c r="BQ33" s="941"/>
      <c r="BR33" s="941"/>
      <c r="BS33" s="942"/>
      <c r="BT33" s="1068"/>
      <c r="BU33" s="1069"/>
      <c r="BV33" s="1070"/>
      <c r="BW33" s="120"/>
      <c r="BX33" s="121"/>
    </row>
    <row r="34" spans="2:76" ht="12" customHeight="1">
      <c r="B34" s="116"/>
      <c r="C34" s="127"/>
      <c r="D34" s="1038"/>
      <c r="E34" s="1039"/>
      <c r="F34" s="1038"/>
      <c r="G34" s="1039"/>
      <c r="H34" s="118"/>
      <c r="I34" s="118"/>
      <c r="J34" s="119"/>
      <c r="K34" s="119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8"/>
      <c r="W34" s="166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8"/>
      <c r="AI34" s="767"/>
      <c r="AJ34" s="768"/>
      <c r="AK34" s="768"/>
      <c r="AL34" s="768"/>
      <c r="AM34" s="768"/>
      <c r="AN34" s="768"/>
      <c r="AO34" s="768"/>
      <c r="AP34" s="768"/>
      <c r="AQ34" s="768"/>
      <c r="AR34" s="769"/>
      <c r="AS34" s="1056"/>
      <c r="AT34" s="1041"/>
      <c r="AU34" s="1042"/>
      <c r="AV34" s="940"/>
      <c r="AW34" s="941"/>
      <c r="AX34" s="941"/>
      <c r="AY34" s="942"/>
      <c r="AZ34" s="988"/>
      <c r="BA34" s="989"/>
      <c r="BB34" s="989"/>
      <c r="BC34" s="990"/>
      <c r="BD34" s="940"/>
      <c r="BE34" s="941"/>
      <c r="BF34" s="941"/>
      <c r="BG34" s="942"/>
      <c r="BH34" s="940"/>
      <c r="BI34" s="941"/>
      <c r="BJ34" s="941"/>
      <c r="BK34" s="942"/>
      <c r="BL34" s="160"/>
      <c r="BM34" s="161"/>
      <c r="BN34" s="161"/>
      <c r="BO34" s="162"/>
      <c r="BP34" s="940"/>
      <c r="BQ34" s="941"/>
      <c r="BR34" s="941"/>
      <c r="BS34" s="942"/>
      <c r="BT34" s="1068"/>
      <c r="BU34" s="1069"/>
      <c r="BV34" s="1070"/>
      <c r="BW34" s="120"/>
      <c r="BX34" s="121"/>
    </row>
    <row r="35" spans="2:76" ht="12" customHeight="1">
      <c r="B35" s="116"/>
      <c r="C35" s="127"/>
      <c r="D35" s="1038"/>
      <c r="E35" s="1039"/>
      <c r="F35" s="1038"/>
      <c r="G35" s="1039"/>
      <c r="H35" s="118"/>
      <c r="I35" s="118"/>
      <c r="J35" s="119"/>
      <c r="K35" s="119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8"/>
      <c r="W35" s="166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3"/>
      <c r="AI35" s="767"/>
      <c r="AJ35" s="768"/>
      <c r="AK35" s="768"/>
      <c r="AL35" s="768"/>
      <c r="AM35" s="768"/>
      <c r="AN35" s="768"/>
      <c r="AO35" s="768"/>
      <c r="AP35" s="768"/>
      <c r="AQ35" s="768"/>
      <c r="AR35" s="769"/>
      <c r="AS35" s="1056"/>
      <c r="AT35" s="1041"/>
      <c r="AU35" s="1042"/>
      <c r="AV35" s="940"/>
      <c r="AW35" s="941"/>
      <c r="AX35" s="941"/>
      <c r="AY35" s="942"/>
      <c r="AZ35" s="988"/>
      <c r="BA35" s="989"/>
      <c r="BB35" s="989"/>
      <c r="BC35" s="990"/>
      <c r="BD35" s="940"/>
      <c r="BE35" s="941"/>
      <c r="BF35" s="941"/>
      <c r="BG35" s="942"/>
      <c r="BH35" s="940"/>
      <c r="BI35" s="941"/>
      <c r="BJ35" s="941"/>
      <c r="BK35" s="942"/>
      <c r="BL35" s="160"/>
      <c r="BM35" s="161"/>
      <c r="BN35" s="161"/>
      <c r="BO35" s="162"/>
      <c r="BP35" s="940"/>
      <c r="BQ35" s="941"/>
      <c r="BR35" s="941"/>
      <c r="BS35" s="942"/>
      <c r="BT35" s="1060"/>
      <c r="BU35" s="1061"/>
      <c r="BV35" s="1062"/>
      <c r="BW35" s="120"/>
      <c r="BX35" s="121"/>
    </row>
    <row r="36" spans="2:76" ht="12" customHeight="1">
      <c r="B36" s="116"/>
      <c r="C36" s="127"/>
      <c r="D36" s="1038"/>
      <c r="E36" s="1039"/>
      <c r="F36" s="1038"/>
      <c r="G36" s="1039"/>
      <c r="H36" s="118"/>
      <c r="I36" s="118"/>
      <c r="J36" s="119"/>
      <c r="K36" s="119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8"/>
      <c r="W36" s="166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3"/>
      <c r="AI36" s="767"/>
      <c r="AJ36" s="768"/>
      <c r="AK36" s="768"/>
      <c r="AL36" s="768"/>
      <c r="AM36" s="768"/>
      <c r="AN36" s="768"/>
      <c r="AO36" s="768"/>
      <c r="AP36" s="768"/>
      <c r="AQ36" s="768"/>
      <c r="AR36" s="769"/>
      <c r="AS36" s="1056"/>
      <c r="AT36" s="1041"/>
      <c r="AU36" s="1042"/>
      <c r="AV36" s="940"/>
      <c r="AW36" s="941"/>
      <c r="AX36" s="941"/>
      <c r="AY36" s="942"/>
      <c r="AZ36" s="988"/>
      <c r="BA36" s="989"/>
      <c r="BB36" s="989"/>
      <c r="BC36" s="990"/>
      <c r="BD36" s="940"/>
      <c r="BE36" s="941"/>
      <c r="BF36" s="941"/>
      <c r="BG36" s="942"/>
      <c r="BH36" s="940"/>
      <c r="BI36" s="941"/>
      <c r="BJ36" s="941"/>
      <c r="BK36" s="942"/>
      <c r="BL36" s="160"/>
      <c r="BM36" s="161"/>
      <c r="BN36" s="161"/>
      <c r="BO36" s="162"/>
      <c r="BP36" s="940"/>
      <c r="BQ36" s="941"/>
      <c r="BR36" s="941"/>
      <c r="BS36" s="942"/>
      <c r="BT36" s="1060"/>
      <c r="BU36" s="1061"/>
      <c r="BV36" s="1062"/>
      <c r="BW36" s="120"/>
      <c r="BX36" s="121"/>
    </row>
    <row r="37" spans="2:76" ht="12" customHeight="1">
      <c r="B37" s="116"/>
      <c r="C37" s="127"/>
      <c r="D37" s="1038"/>
      <c r="E37" s="1039"/>
      <c r="F37" s="1038"/>
      <c r="G37" s="1039"/>
      <c r="H37" s="118"/>
      <c r="I37" s="118"/>
      <c r="J37" s="119"/>
      <c r="K37" s="119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8"/>
      <c r="W37" s="166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8"/>
      <c r="AI37" s="767"/>
      <c r="AJ37" s="768"/>
      <c r="AK37" s="768"/>
      <c r="AL37" s="768"/>
      <c r="AM37" s="768"/>
      <c r="AN37" s="768"/>
      <c r="AO37" s="768"/>
      <c r="AP37" s="768"/>
      <c r="AQ37" s="768"/>
      <c r="AR37" s="769"/>
      <c r="AS37" s="994"/>
      <c r="AT37" s="994"/>
      <c r="AU37" s="994"/>
      <c r="AV37" s="940"/>
      <c r="AW37" s="941"/>
      <c r="AX37" s="941"/>
      <c r="AY37" s="942"/>
      <c r="AZ37" s="988"/>
      <c r="BA37" s="989"/>
      <c r="BB37" s="989"/>
      <c r="BC37" s="990"/>
      <c r="BD37" s="940"/>
      <c r="BE37" s="941"/>
      <c r="BF37" s="941"/>
      <c r="BG37" s="942"/>
      <c r="BH37" s="940"/>
      <c r="BI37" s="941"/>
      <c r="BJ37" s="941"/>
      <c r="BK37" s="942"/>
      <c r="BL37" s="940"/>
      <c r="BM37" s="941"/>
      <c r="BN37" s="941"/>
      <c r="BO37" s="942"/>
      <c r="BP37" s="940"/>
      <c r="BQ37" s="941"/>
      <c r="BR37" s="941"/>
      <c r="BS37" s="942"/>
      <c r="BT37" s="1060"/>
      <c r="BU37" s="1061"/>
      <c r="BV37" s="1062"/>
      <c r="BW37" s="120"/>
      <c r="BX37" s="121"/>
    </row>
    <row r="38" spans="2:76" ht="12" customHeight="1">
      <c r="B38" s="116"/>
      <c r="C38" s="127"/>
      <c r="D38" s="1038"/>
      <c r="E38" s="1039"/>
      <c r="F38" s="1038"/>
      <c r="G38" s="1039"/>
      <c r="H38" s="118"/>
      <c r="I38" s="118"/>
      <c r="J38" s="119"/>
      <c r="K38" s="119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8"/>
      <c r="W38" s="166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8"/>
      <c r="AI38" s="767"/>
      <c r="AJ38" s="768"/>
      <c r="AK38" s="768"/>
      <c r="AL38" s="768"/>
      <c r="AM38" s="768"/>
      <c r="AN38" s="768"/>
      <c r="AO38" s="768"/>
      <c r="AP38" s="768"/>
      <c r="AQ38" s="768"/>
      <c r="AR38" s="769"/>
      <c r="AS38" s="1056"/>
      <c r="AT38" s="1041"/>
      <c r="AU38" s="1042"/>
      <c r="AV38" s="940"/>
      <c r="AW38" s="941"/>
      <c r="AX38" s="941"/>
      <c r="AY38" s="942"/>
      <c r="AZ38" s="988"/>
      <c r="BA38" s="989"/>
      <c r="BB38" s="989"/>
      <c r="BC38" s="990"/>
      <c r="BD38" s="940"/>
      <c r="BE38" s="941"/>
      <c r="BF38" s="941"/>
      <c r="BG38" s="942"/>
      <c r="BH38" s="940"/>
      <c r="BI38" s="941"/>
      <c r="BJ38" s="941"/>
      <c r="BK38" s="942"/>
      <c r="BL38" s="940"/>
      <c r="BM38" s="941"/>
      <c r="BN38" s="941"/>
      <c r="BO38" s="942"/>
      <c r="BP38" s="940"/>
      <c r="BQ38" s="941"/>
      <c r="BR38" s="941"/>
      <c r="BS38" s="942"/>
      <c r="BT38" s="1060"/>
      <c r="BU38" s="1061"/>
      <c r="BV38" s="1062"/>
      <c r="BW38" s="120"/>
      <c r="BX38" s="121"/>
    </row>
    <row r="39" spans="2:76" ht="12" customHeight="1">
      <c r="B39" s="116"/>
      <c r="C39" s="127"/>
      <c r="D39" s="1038"/>
      <c r="E39" s="1039"/>
      <c r="F39" s="1038"/>
      <c r="G39" s="1039"/>
      <c r="H39" s="118"/>
      <c r="I39" s="118"/>
      <c r="J39" s="119"/>
      <c r="K39" s="119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8"/>
      <c r="W39" s="166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8"/>
      <c r="AI39" s="767"/>
      <c r="AJ39" s="768"/>
      <c r="AK39" s="768"/>
      <c r="AL39" s="768"/>
      <c r="AM39" s="768"/>
      <c r="AN39" s="768"/>
      <c r="AO39" s="768"/>
      <c r="AP39" s="768"/>
      <c r="AQ39" s="768"/>
      <c r="AR39" s="769"/>
      <c r="AS39" s="1056"/>
      <c r="AT39" s="1041"/>
      <c r="AU39" s="1042"/>
      <c r="AV39" s="940"/>
      <c r="AW39" s="941"/>
      <c r="AX39" s="941"/>
      <c r="AY39" s="942"/>
      <c r="AZ39" s="988"/>
      <c r="BA39" s="989"/>
      <c r="BB39" s="989"/>
      <c r="BC39" s="990"/>
      <c r="BD39" s="940"/>
      <c r="BE39" s="941"/>
      <c r="BF39" s="941"/>
      <c r="BG39" s="942"/>
      <c r="BH39" s="940"/>
      <c r="BI39" s="941"/>
      <c r="BJ39" s="941"/>
      <c r="BK39" s="942"/>
      <c r="BL39" s="940"/>
      <c r="BM39" s="941"/>
      <c r="BN39" s="941"/>
      <c r="BO39" s="942"/>
      <c r="BP39" s="940"/>
      <c r="BQ39" s="941"/>
      <c r="BR39" s="941"/>
      <c r="BS39" s="942"/>
      <c r="BT39" s="1060"/>
      <c r="BU39" s="1061"/>
      <c r="BV39" s="1062"/>
      <c r="BW39" s="120"/>
      <c r="BX39" s="121"/>
    </row>
    <row r="40" spans="2:76" ht="12" customHeight="1">
      <c r="B40" s="116"/>
      <c r="C40" s="127"/>
      <c r="D40" s="1038"/>
      <c r="E40" s="1039"/>
      <c r="F40" s="1038"/>
      <c r="G40" s="1039"/>
      <c r="H40" s="118"/>
      <c r="I40" s="118"/>
      <c r="J40" s="119"/>
      <c r="K40" s="119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8"/>
      <c r="W40" s="166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8"/>
      <c r="AI40" s="767"/>
      <c r="AJ40" s="768"/>
      <c r="AK40" s="768"/>
      <c r="AL40" s="768"/>
      <c r="AM40" s="768"/>
      <c r="AN40" s="768"/>
      <c r="AO40" s="768"/>
      <c r="AP40" s="768"/>
      <c r="AQ40" s="768"/>
      <c r="AR40" s="769"/>
      <c r="AS40" s="1056"/>
      <c r="AT40" s="1041"/>
      <c r="AU40" s="1042"/>
      <c r="AV40" s="940"/>
      <c r="AW40" s="941"/>
      <c r="AX40" s="941"/>
      <c r="AY40" s="942"/>
      <c r="AZ40" s="988"/>
      <c r="BA40" s="989"/>
      <c r="BB40" s="989"/>
      <c r="BC40" s="990"/>
      <c r="BD40" s="940"/>
      <c r="BE40" s="941"/>
      <c r="BF40" s="941"/>
      <c r="BG40" s="942"/>
      <c r="BH40" s="940"/>
      <c r="BI40" s="941"/>
      <c r="BJ40" s="941"/>
      <c r="BK40" s="942"/>
      <c r="BL40" s="940"/>
      <c r="BM40" s="941"/>
      <c r="BN40" s="941"/>
      <c r="BO40" s="942"/>
      <c r="BP40" s="940"/>
      <c r="BQ40" s="941"/>
      <c r="BR40" s="941"/>
      <c r="BS40" s="942"/>
      <c r="BT40" s="1060"/>
      <c r="BU40" s="1061"/>
      <c r="BV40" s="1062"/>
      <c r="BW40" s="120"/>
      <c r="BX40" s="121"/>
    </row>
    <row r="41" spans="2:76" ht="12" customHeight="1">
      <c r="B41" s="116"/>
      <c r="C41" s="127"/>
      <c r="D41" s="1038"/>
      <c r="E41" s="1039"/>
      <c r="F41" s="1038"/>
      <c r="G41" s="1039"/>
      <c r="H41" s="118"/>
      <c r="I41" s="118"/>
      <c r="J41" s="119"/>
      <c r="K41" s="119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8"/>
      <c r="W41" s="166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8"/>
      <c r="AI41" s="767"/>
      <c r="AJ41" s="768"/>
      <c r="AK41" s="768"/>
      <c r="AL41" s="768"/>
      <c r="AM41" s="768"/>
      <c r="AN41" s="768"/>
      <c r="AO41" s="768"/>
      <c r="AP41" s="768"/>
      <c r="AQ41" s="768"/>
      <c r="AR41" s="769"/>
      <c r="AS41" s="1056"/>
      <c r="AT41" s="1041"/>
      <c r="AU41" s="1042"/>
      <c r="AV41" s="940"/>
      <c r="AW41" s="941"/>
      <c r="AX41" s="941"/>
      <c r="AY41" s="942"/>
      <c r="AZ41" s="940"/>
      <c r="BA41" s="941"/>
      <c r="BB41" s="941"/>
      <c r="BC41" s="942"/>
      <c r="BD41" s="940"/>
      <c r="BE41" s="941"/>
      <c r="BF41" s="941"/>
      <c r="BG41" s="942"/>
      <c r="BH41" s="940"/>
      <c r="BI41" s="941"/>
      <c r="BJ41" s="941"/>
      <c r="BK41" s="942"/>
      <c r="BL41" s="940"/>
      <c r="BM41" s="941"/>
      <c r="BN41" s="941"/>
      <c r="BO41" s="942"/>
      <c r="BP41" s="940"/>
      <c r="BQ41" s="941"/>
      <c r="BR41" s="941"/>
      <c r="BS41" s="942"/>
      <c r="BT41" s="1068"/>
      <c r="BU41" s="1069"/>
      <c r="BV41" s="1070"/>
      <c r="BW41" s="120"/>
      <c r="BX41" s="121"/>
    </row>
    <row r="42" spans="2:76" ht="12" customHeight="1">
      <c r="B42" s="116"/>
      <c r="C42" s="127"/>
      <c r="D42" s="1038"/>
      <c r="E42" s="1039"/>
      <c r="F42" s="1038"/>
      <c r="G42" s="1039"/>
      <c r="H42" s="118"/>
      <c r="I42" s="118"/>
      <c r="J42" s="119"/>
      <c r="K42" s="119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8"/>
      <c r="W42" s="166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8"/>
      <c r="AI42" s="767"/>
      <c r="AJ42" s="768"/>
      <c r="AK42" s="768"/>
      <c r="AL42" s="768"/>
      <c r="AM42" s="768"/>
      <c r="AN42" s="768"/>
      <c r="AO42" s="768"/>
      <c r="AP42" s="768"/>
      <c r="AQ42" s="768"/>
      <c r="AR42" s="769"/>
      <c r="AS42" s="1056"/>
      <c r="AT42" s="1041"/>
      <c r="AU42" s="1042"/>
      <c r="AV42" s="940"/>
      <c r="AW42" s="941"/>
      <c r="AX42" s="941"/>
      <c r="AY42" s="942"/>
      <c r="AZ42" s="940"/>
      <c r="BA42" s="941"/>
      <c r="BB42" s="941"/>
      <c r="BC42" s="942"/>
      <c r="BD42" s="940"/>
      <c r="BE42" s="941"/>
      <c r="BF42" s="941"/>
      <c r="BG42" s="942"/>
      <c r="BH42" s="940"/>
      <c r="BI42" s="941"/>
      <c r="BJ42" s="941"/>
      <c r="BK42" s="942"/>
      <c r="BL42" s="175"/>
      <c r="BM42" s="176"/>
      <c r="BN42" s="176"/>
      <c r="BO42" s="177"/>
      <c r="BP42" s="940"/>
      <c r="BQ42" s="941"/>
      <c r="BR42" s="941"/>
      <c r="BS42" s="942"/>
      <c r="BT42" s="1068"/>
      <c r="BU42" s="1069"/>
      <c r="BV42" s="1070"/>
      <c r="BW42" s="120"/>
      <c r="BX42" s="121"/>
    </row>
    <row r="43" spans="2:76" ht="12" customHeight="1">
      <c r="B43" s="116"/>
      <c r="C43" s="127"/>
      <c r="D43" s="1038"/>
      <c r="E43" s="1039"/>
      <c r="F43" s="1038"/>
      <c r="G43" s="1039"/>
      <c r="H43" s="118"/>
      <c r="I43" s="118"/>
      <c r="J43" s="119"/>
      <c r="K43" s="119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8"/>
      <c r="W43" s="167"/>
      <c r="X43" s="167"/>
      <c r="Y43" s="167"/>
      <c r="Z43" s="167"/>
      <c r="AA43" s="167"/>
      <c r="AB43" s="167"/>
      <c r="AC43" s="167"/>
      <c r="AD43" s="167"/>
      <c r="AE43" s="167"/>
      <c r="AF43" s="167"/>
      <c r="AG43" s="167"/>
      <c r="AH43" s="168"/>
      <c r="AI43" s="767"/>
      <c r="AJ43" s="768"/>
      <c r="AK43" s="768"/>
      <c r="AL43" s="768"/>
      <c r="AM43" s="768"/>
      <c r="AN43" s="768"/>
      <c r="AO43" s="768"/>
      <c r="AP43" s="768"/>
      <c r="AQ43" s="768"/>
      <c r="AR43" s="769"/>
      <c r="AS43" s="1056"/>
      <c r="AT43" s="1041"/>
      <c r="AU43" s="1042"/>
      <c r="AV43" s="940"/>
      <c r="AW43" s="941"/>
      <c r="AX43" s="941"/>
      <c r="AY43" s="942"/>
      <c r="AZ43" s="759"/>
      <c r="BA43" s="760"/>
      <c r="BB43" s="760"/>
      <c r="BC43" s="818"/>
      <c r="BD43" s="940"/>
      <c r="BE43" s="941"/>
      <c r="BF43" s="941"/>
      <c r="BG43" s="942"/>
      <c r="BH43" s="940"/>
      <c r="BI43" s="941"/>
      <c r="BJ43" s="941"/>
      <c r="BK43" s="942"/>
      <c r="BL43" s="160"/>
      <c r="BM43" s="161"/>
      <c r="BN43" s="161"/>
      <c r="BO43" s="162"/>
      <c r="BP43" s="940"/>
      <c r="BQ43" s="941"/>
      <c r="BR43" s="941"/>
      <c r="BS43" s="942"/>
      <c r="BT43" s="1060"/>
      <c r="BU43" s="1061"/>
      <c r="BV43" s="1062"/>
      <c r="BW43" s="120"/>
      <c r="BX43" s="121"/>
    </row>
    <row r="44" spans="2:76" ht="12" customHeight="1">
      <c r="B44" s="116"/>
      <c r="C44" s="127"/>
      <c r="D44" s="1038"/>
      <c r="E44" s="1039"/>
      <c r="F44" s="1038"/>
      <c r="G44" s="1039"/>
      <c r="H44" s="118"/>
      <c r="I44" s="118"/>
      <c r="J44" s="119"/>
      <c r="K44" s="119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8"/>
      <c r="W44" s="166"/>
      <c r="X44" s="167"/>
      <c r="Y44" s="167"/>
      <c r="Z44" s="167"/>
      <c r="AA44" s="167"/>
      <c r="AB44" s="167"/>
      <c r="AC44" s="167"/>
      <c r="AD44" s="167"/>
      <c r="AE44" s="167"/>
      <c r="AF44" s="167"/>
      <c r="AG44" s="167"/>
      <c r="AH44" s="168"/>
      <c r="AI44" s="767"/>
      <c r="AJ44" s="768"/>
      <c r="AK44" s="768"/>
      <c r="AL44" s="768"/>
      <c r="AM44" s="768"/>
      <c r="AN44" s="768"/>
      <c r="AO44" s="768"/>
      <c r="AP44" s="768"/>
      <c r="AQ44" s="768"/>
      <c r="AR44" s="769"/>
      <c r="AS44" s="1056"/>
      <c r="AT44" s="1041"/>
      <c r="AU44" s="1042"/>
      <c r="AV44" s="940"/>
      <c r="AW44" s="941"/>
      <c r="AX44" s="941"/>
      <c r="AY44" s="942"/>
      <c r="AZ44" s="988"/>
      <c r="BA44" s="989"/>
      <c r="BB44" s="989"/>
      <c r="BC44" s="990"/>
      <c r="BD44" s="940"/>
      <c r="BE44" s="941"/>
      <c r="BF44" s="941"/>
      <c r="BG44" s="942"/>
      <c r="BH44" s="940"/>
      <c r="BI44" s="941"/>
      <c r="BJ44" s="941"/>
      <c r="BK44" s="942"/>
      <c r="BL44" s="160"/>
      <c r="BM44" s="161"/>
      <c r="BN44" s="161"/>
      <c r="BO44" s="162"/>
      <c r="BP44" s="940"/>
      <c r="BQ44" s="941"/>
      <c r="BR44" s="941"/>
      <c r="BS44" s="942"/>
      <c r="BT44" s="1068"/>
      <c r="BU44" s="1069"/>
      <c r="BV44" s="1070"/>
      <c r="BW44" s="120"/>
      <c r="BX44" s="121"/>
    </row>
    <row r="45" spans="2:76" ht="12" customHeight="1">
      <c r="B45" s="116"/>
      <c r="C45" s="127"/>
      <c r="D45" s="1038"/>
      <c r="E45" s="1039"/>
      <c r="F45" s="1038"/>
      <c r="G45" s="1039"/>
      <c r="H45" s="118"/>
      <c r="I45" s="118"/>
      <c r="J45" s="119"/>
      <c r="K45" s="119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8"/>
      <c r="W45" s="166"/>
      <c r="X45" s="167"/>
      <c r="Y45" s="167"/>
      <c r="Z45" s="167"/>
      <c r="AA45" s="167"/>
      <c r="AB45" s="167"/>
      <c r="AC45" s="167"/>
      <c r="AD45" s="167"/>
      <c r="AE45" s="167"/>
      <c r="AF45" s="167"/>
      <c r="AG45" s="167"/>
      <c r="AH45" s="168"/>
      <c r="AI45" s="767"/>
      <c r="AJ45" s="768"/>
      <c r="AK45" s="768"/>
      <c r="AL45" s="768"/>
      <c r="AM45" s="768"/>
      <c r="AN45" s="768"/>
      <c r="AO45" s="768"/>
      <c r="AP45" s="768"/>
      <c r="AQ45" s="768"/>
      <c r="AR45" s="769"/>
      <c r="AS45" s="1056"/>
      <c r="AT45" s="1041"/>
      <c r="AU45" s="1042"/>
      <c r="AV45" s="940"/>
      <c r="AW45" s="941"/>
      <c r="AX45" s="941"/>
      <c r="AY45" s="942"/>
      <c r="AZ45" s="988"/>
      <c r="BA45" s="989"/>
      <c r="BB45" s="989"/>
      <c r="BC45" s="990"/>
      <c r="BD45" s="940"/>
      <c r="BE45" s="941"/>
      <c r="BF45" s="941"/>
      <c r="BG45" s="942"/>
      <c r="BH45" s="940"/>
      <c r="BI45" s="941"/>
      <c r="BJ45" s="941"/>
      <c r="BK45" s="942"/>
      <c r="BL45" s="160"/>
      <c r="BM45" s="161"/>
      <c r="BN45" s="161"/>
      <c r="BO45" s="162"/>
      <c r="BP45" s="940"/>
      <c r="BQ45" s="941"/>
      <c r="BR45" s="941"/>
      <c r="BS45" s="942"/>
      <c r="BT45" s="1068"/>
      <c r="BU45" s="1069"/>
      <c r="BV45" s="1070"/>
      <c r="BW45" s="120"/>
      <c r="BX45" s="121"/>
    </row>
    <row r="46" spans="2:76" ht="12" customHeight="1">
      <c r="B46" s="116"/>
      <c r="C46" s="127"/>
      <c r="D46" s="1038"/>
      <c r="E46" s="1039"/>
      <c r="F46" s="1038"/>
      <c r="G46" s="1039"/>
      <c r="H46" s="118"/>
      <c r="I46" s="118"/>
      <c r="J46" s="119"/>
      <c r="K46" s="119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8"/>
      <c r="W46" s="166"/>
      <c r="X46" s="222"/>
      <c r="Y46" s="222"/>
      <c r="Z46" s="222"/>
      <c r="AA46" s="222"/>
      <c r="AB46" s="222"/>
      <c r="AC46" s="222"/>
      <c r="AD46" s="222"/>
      <c r="AE46" s="222"/>
      <c r="AF46" s="222"/>
      <c r="AG46" s="222"/>
      <c r="AH46" s="223"/>
      <c r="AI46" s="767"/>
      <c r="AJ46" s="768"/>
      <c r="AK46" s="768"/>
      <c r="AL46" s="768"/>
      <c r="AM46" s="768"/>
      <c r="AN46" s="768"/>
      <c r="AO46" s="768"/>
      <c r="AP46" s="768"/>
      <c r="AQ46" s="768"/>
      <c r="AR46" s="769"/>
      <c r="AS46" s="1056"/>
      <c r="AT46" s="1041"/>
      <c r="AU46" s="1042"/>
      <c r="AV46" s="940"/>
      <c r="AW46" s="941"/>
      <c r="AX46" s="941"/>
      <c r="AY46" s="942"/>
      <c r="AZ46" s="988"/>
      <c r="BA46" s="989"/>
      <c r="BB46" s="989"/>
      <c r="BC46" s="990"/>
      <c r="BD46" s="940"/>
      <c r="BE46" s="941"/>
      <c r="BF46" s="941"/>
      <c r="BG46" s="942"/>
      <c r="BH46" s="940"/>
      <c r="BI46" s="941"/>
      <c r="BJ46" s="941"/>
      <c r="BK46" s="942"/>
      <c r="BL46" s="160"/>
      <c r="BM46" s="161"/>
      <c r="BN46" s="161"/>
      <c r="BO46" s="162"/>
      <c r="BP46" s="940"/>
      <c r="BQ46" s="941"/>
      <c r="BR46" s="941"/>
      <c r="BS46" s="942"/>
      <c r="BT46" s="1060"/>
      <c r="BU46" s="1061"/>
      <c r="BV46" s="1062"/>
      <c r="BW46" s="120"/>
      <c r="BX46" s="121"/>
    </row>
    <row r="47" spans="2:76" ht="12" customHeight="1">
      <c r="B47" s="116"/>
      <c r="C47" s="127"/>
      <c r="D47" s="1038"/>
      <c r="E47" s="1039"/>
      <c r="F47" s="1038"/>
      <c r="G47" s="1039"/>
      <c r="H47" s="118"/>
      <c r="I47" s="118"/>
      <c r="J47" s="119"/>
      <c r="K47" s="119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8"/>
      <c r="W47" s="166"/>
      <c r="X47" s="222"/>
      <c r="Y47" s="222"/>
      <c r="Z47" s="222"/>
      <c r="AA47" s="222"/>
      <c r="AB47" s="222"/>
      <c r="AC47" s="222"/>
      <c r="AD47" s="222"/>
      <c r="AE47" s="222"/>
      <c r="AF47" s="222"/>
      <c r="AG47" s="222"/>
      <c r="AH47" s="223"/>
      <c r="AI47" s="767"/>
      <c r="AJ47" s="768"/>
      <c r="AK47" s="768"/>
      <c r="AL47" s="768"/>
      <c r="AM47" s="768"/>
      <c r="AN47" s="768"/>
      <c r="AO47" s="768"/>
      <c r="AP47" s="768"/>
      <c r="AQ47" s="768"/>
      <c r="AR47" s="769"/>
      <c r="AS47" s="1056"/>
      <c r="AT47" s="1041"/>
      <c r="AU47" s="1042"/>
      <c r="AV47" s="940"/>
      <c r="AW47" s="941"/>
      <c r="AX47" s="941"/>
      <c r="AY47" s="942"/>
      <c r="AZ47" s="988"/>
      <c r="BA47" s="989"/>
      <c r="BB47" s="989"/>
      <c r="BC47" s="990"/>
      <c r="BD47" s="940"/>
      <c r="BE47" s="941"/>
      <c r="BF47" s="941"/>
      <c r="BG47" s="942"/>
      <c r="BH47" s="940"/>
      <c r="BI47" s="941"/>
      <c r="BJ47" s="941"/>
      <c r="BK47" s="942"/>
      <c r="BL47" s="160"/>
      <c r="BM47" s="161"/>
      <c r="BN47" s="161"/>
      <c r="BO47" s="162"/>
      <c r="BP47" s="940"/>
      <c r="BQ47" s="941"/>
      <c r="BR47" s="941"/>
      <c r="BS47" s="942"/>
      <c r="BT47" s="1060"/>
      <c r="BU47" s="1061"/>
      <c r="BV47" s="1062"/>
      <c r="BW47" s="120"/>
      <c r="BX47" s="121"/>
    </row>
    <row r="48" spans="2:76" ht="12" customHeight="1">
      <c r="B48" s="116"/>
      <c r="C48" s="127"/>
      <c r="D48" s="1038"/>
      <c r="E48" s="1039"/>
      <c r="F48" s="1038"/>
      <c r="G48" s="1039"/>
      <c r="H48" s="118"/>
      <c r="I48" s="118"/>
      <c r="J48" s="119"/>
      <c r="K48" s="119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8"/>
      <c r="W48" s="166"/>
      <c r="X48" s="167"/>
      <c r="Y48" s="167"/>
      <c r="Z48" s="167"/>
      <c r="AA48" s="167"/>
      <c r="AB48" s="167"/>
      <c r="AC48" s="167"/>
      <c r="AD48" s="167"/>
      <c r="AE48" s="167"/>
      <c r="AF48" s="167"/>
      <c r="AG48" s="167"/>
      <c r="AH48" s="168"/>
      <c r="AI48" s="767"/>
      <c r="AJ48" s="768"/>
      <c r="AK48" s="768"/>
      <c r="AL48" s="768"/>
      <c r="AM48" s="768"/>
      <c r="AN48" s="768"/>
      <c r="AO48" s="768"/>
      <c r="AP48" s="768"/>
      <c r="AQ48" s="768"/>
      <c r="AR48" s="769"/>
      <c r="AS48" s="994"/>
      <c r="AT48" s="994"/>
      <c r="AU48" s="994"/>
      <c r="AV48" s="940"/>
      <c r="AW48" s="941"/>
      <c r="AX48" s="941"/>
      <c r="AY48" s="942"/>
      <c r="AZ48" s="988"/>
      <c r="BA48" s="989"/>
      <c r="BB48" s="989"/>
      <c r="BC48" s="990"/>
      <c r="BD48" s="940"/>
      <c r="BE48" s="941"/>
      <c r="BF48" s="941"/>
      <c r="BG48" s="942"/>
      <c r="BH48" s="940"/>
      <c r="BI48" s="941"/>
      <c r="BJ48" s="941"/>
      <c r="BK48" s="942"/>
      <c r="BL48" s="940"/>
      <c r="BM48" s="941"/>
      <c r="BN48" s="941"/>
      <c r="BO48" s="942"/>
      <c r="BP48" s="940"/>
      <c r="BQ48" s="941"/>
      <c r="BR48" s="941"/>
      <c r="BS48" s="942"/>
      <c r="BT48" s="1060"/>
      <c r="BU48" s="1061"/>
      <c r="BV48" s="1062"/>
      <c r="BW48" s="120"/>
      <c r="BX48" s="121"/>
    </row>
    <row r="49" spans="2:76" ht="12" customHeight="1">
      <c r="B49" s="116"/>
      <c r="C49" s="127"/>
      <c r="D49" s="1038"/>
      <c r="E49" s="1039"/>
      <c r="F49" s="1038"/>
      <c r="G49" s="1039"/>
      <c r="H49" s="118"/>
      <c r="I49" s="118"/>
      <c r="J49" s="119"/>
      <c r="K49" s="119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8"/>
      <c r="W49" s="166"/>
      <c r="X49" s="167"/>
      <c r="Y49" s="167"/>
      <c r="Z49" s="167"/>
      <c r="AA49" s="167"/>
      <c r="AB49" s="167"/>
      <c r="AC49" s="167"/>
      <c r="AD49" s="167"/>
      <c r="AE49" s="167"/>
      <c r="AF49" s="167"/>
      <c r="AG49" s="167"/>
      <c r="AH49" s="168"/>
      <c r="AI49" s="767"/>
      <c r="AJ49" s="768"/>
      <c r="AK49" s="768"/>
      <c r="AL49" s="768"/>
      <c r="AM49" s="768"/>
      <c r="AN49" s="768"/>
      <c r="AO49" s="768"/>
      <c r="AP49" s="768"/>
      <c r="AQ49" s="768"/>
      <c r="AR49" s="769"/>
      <c r="AS49" s="1056"/>
      <c r="AT49" s="1041"/>
      <c r="AU49" s="1042"/>
      <c r="AV49" s="940"/>
      <c r="AW49" s="941"/>
      <c r="AX49" s="941"/>
      <c r="AY49" s="942"/>
      <c r="AZ49" s="988"/>
      <c r="BA49" s="989"/>
      <c r="BB49" s="989"/>
      <c r="BC49" s="990"/>
      <c r="BD49" s="940"/>
      <c r="BE49" s="941"/>
      <c r="BF49" s="941"/>
      <c r="BG49" s="942"/>
      <c r="BH49" s="940"/>
      <c r="BI49" s="941"/>
      <c r="BJ49" s="941"/>
      <c r="BK49" s="942"/>
      <c r="BL49" s="940"/>
      <c r="BM49" s="941"/>
      <c r="BN49" s="941"/>
      <c r="BO49" s="942"/>
      <c r="BP49" s="940"/>
      <c r="BQ49" s="941"/>
      <c r="BR49" s="941"/>
      <c r="BS49" s="942"/>
      <c r="BT49" s="1060"/>
      <c r="BU49" s="1061"/>
      <c r="BV49" s="1062"/>
      <c r="BW49" s="120"/>
      <c r="BX49" s="121"/>
    </row>
    <row r="50" spans="2:76" ht="12" customHeight="1">
      <c r="B50" s="116"/>
      <c r="C50" s="127"/>
      <c r="D50" s="1038"/>
      <c r="E50" s="1039"/>
      <c r="F50" s="1038"/>
      <c r="G50" s="1039"/>
      <c r="H50" s="118"/>
      <c r="I50" s="118"/>
      <c r="J50" s="119"/>
      <c r="K50" s="119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8"/>
      <c r="W50" s="166"/>
      <c r="X50" s="167"/>
      <c r="Y50" s="167"/>
      <c r="Z50" s="167"/>
      <c r="AA50" s="167"/>
      <c r="AB50" s="167"/>
      <c r="AC50" s="167"/>
      <c r="AD50" s="167"/>
      <c r="AE50" s="167"/>
      <c r="AF50" s="167"/>
      <c r="AG50" s="167"/>
      <c r="AH50" s="168"/>
      <c r="AI50" s="767"/>
      <c r="AJ50" s="768"/>
      <c r="AK50" s="768"/>
      <c r="AL50" s="768"/>
      <c r="AM50" s="768"/>
      <c r="AN50" s="768"/>
      <c r="AO50" s="768"/>
      <c r="AP50" s="768"/>
      <c r="AQ50" s="768"/>
      <c r="AR50" s="769"/>
      <c r="AS50" s="1056"/>
      <c r="AT50" s="1041"/>
      <c r="AU50" s="1042"/>
      <c r="AV50" s="940"/>
      <c r="AW50" s="941"/>
      <c r="AX50" s="941"/>
      <c r="AY50" s="942"/>
      <c r="AZ50" s="988"/>
      <c r="BA50" s="989"/>
      <c r="BB50" s="989"/>
      <c r="BC50" s="990"/>
      <c r="BD50" s="940"/>
      <c r="BE50" s="941"/>
      <c r="BF50" s="941"/>
      <c r="BG50" s="942"/>
      <c r="BH50" s="940"/>
      <c r="BI50" s="941"/>
      <c r="BJ50" s="941"/>
      <c r="BK50" s="942"/>
      <c r="BL50" s="940"/>
      <c r="BM50" s="941"/>
      <c r="BN50" s="941"/>
      <c r="BO50" s="942"/>
      <c r="BP50" s="940"/>
      <c r="BQ50" s="941"/>
      <c r="BR50" s="941"/>
      <c r="BS50" s="942"/>
      <c r="BT50" s="1060"/>
      <c r="BU50" s="1061"/>
      <c r="BV50" s="1062"/>
      <c r="BW50" s="120"/>
      <c r="BX50" s="121"/>
    </row>
    <row r="51" spans="2:76" ht="12" customHeight="1">
      <c r="B51" s="116"/>
      <c r="C51" s="127"/>
      <c r="D51" s="1038"/>
      <c r="E51" s="1039"/>
      <c r="F51" s="1038"/>
      <c r="G51" s="1039"/>
      <c r="H51" s="118"/>
      <c r="I51" s="118"/>
      <c r="J51" s="119"/>
      <c r="K51" s="119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8"/>
      <c r="W51" s="166"/>
      <c r="X51" s="167"/>
      <c r="Y51" s="167"/>
      <c r="Z51" s="167"/>
      <c r="AA51" s="167"/>
      <c r="AB51" s="167"/>
      <c r="AC51" s="167"/>
      <c r="AD51" s="167"/>
      <c r="AE51" s="167"/>
      <c r="AF51" s="167"/>
      <c r="AG51" s="167"/>
      <c r="AH51" s="168"/>
      <c r="AI51" s="767"/>
      <c r="AJ51" s="768"/>
      <c r="AK51" s="768"/>
      <c r="AL51" s="768"/>
      <c r="AM51" s="768"/>
      <c r="AN51" s="768"/>
      <c r="AO51" s="768"/>
      <c r="AP51" s="768"/>
      <c r="AQ51" s="768"/>
      <c r="AR51" s="769"/>
      <c r="AS51" s="1056"/>
      <c r="AT51" s="1041"/>
      <c r="AU51" s="1042"/>
      <c r="AV51" s="940"/>
      <c r="AW51" s="941"/>
      <c r="AX51" s="941"/>
      <c r="AY51" s="942"/>
      <c r="AZ51" s="988"/>
      <c r="BA51" s="989"/>
      <c r="BB51" s="989"/>
      <c r="BC51" s="990"/>
      <c r="BD51" s="940"/>
      <c r="BE51" s="941"/>
      <c r="BF51" s="941"/>
      <c r="BG51" s="942"/>
      <c r="BH51" s="940"/>
      <c r="BI51" s="941"/>
      <c r="BJ51" s="941"/>
      <c r="BK51" s="942"/>
      <c r="BL51" s="940"/>
      <c r="BM51" s="941"/>
      <c r="BN51" s="941"/>
      <c r="BO51" s="942"/>
      <c r="BP51" s="940"/>
      <c r="BQ51" s="941"/>
      <c r="BR51" s="941"/>
      <c r="BS51" s="942"/>
      <c r="BT51" s="1060"/>
      <c r="BU51" s="1061"/>
      <c r="BV51" s="1062"/>
      <c r="BW51" s="120"/>
      <c r="BX51" s="121"/>
    </row>
    <row r="52" spans="2:76" ht="12" customHeight="1">
      <c r="B52" s="116"/>
      <c r="C52" s="127"/>
      <c r="D52" s="1038"/>
      <c r="E52" s="1039"/>
      <c r="F52" s="1038"/>
      <c r="G52" s="1039"/>
      <c r="H52" s="118"/>
      <c r="I52" s="118"/>
      <c r="J52" s="119"/>
      <c r="K52" s="119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8"/>
      <c r="W52" s="166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8"/>
      <c r="AI52" s="767"/>
      <c r="AJ52" s="768"/>
      <c r="AK52" s="768"/>
      <c r="AL52" s="768"/>
      <c r="AM52" s="768"/>
      <c r="AN52" s="768"/>
      <c r="AO52" s="768"/>
      <c r="AP52" s="768"/>
      <c r="AQ52" s="768"/>
      <c r="AR52" s="769"/>
      <c r="AS52" s="1056"/>
      <c r="AT52" s="1041"/>
      <c r="AU52" s="1042"/>
      <c r="AV52" s="940"/>
      <c r="AW52" s="941"/>
      <c r="AX52" s="941"/>
      <c r="AY52" s="942"/>
      <c r="AZ52" s="940"/>
      <c r="BA52" s="941"/>
      <c r="BB52" s="941"/>
      <c r="BC52" s="942"/>
      <c r="BD52" s="940"/>
      <c r="BE52" s="941"/>
      <c r="BF52" s="941"/>
      <c r="BG52" s="942"/>
      <c r="BH52" s="940"/>
      <c r="BI52" s="941"/>
      <c r="BJ52" s="941"/>
      <c r="BK52" s="942"/>
      <c r="BL52" s="940"/>
      <c r="BM52" s="941"/>
      <c r="BN52" s="941"/>
      <c r="BO52" s="942"/>
      <c r="BP52" s="940"/>
      <c r="BQ52" s="941"/>
      <c r="BR52" s="941"/>
      <c r="BS52" s="942"/>
      <c r="BT52" s="1068"/>
      <c r="BU52" s="1069"/>
      <c r="BV52" s="1070"/>
      <c r="BW52" s="120"/>
      <c r="BX52" s="121"/>
    </row>
    <row r="53" spans="2:76" ht="12" customHeight="1">
      <c r="B53" s="116"/>
      <c r="C53" s="127"/>
      <c r="D53" s="1038"/>
      <c r="E53" s="1039"/>
      <c r="F53" s="1038"/>
      <c r="G53" s="1039"/>
      <c r="H53" s="118"/>
      <c r="I53" s="118"/>
      <c r="J53" s="119"/>
      <c r="K53" s="119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8"/>
      <c r="W53" s="166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8"/>
      <c r="AI53" s="767"/>
      <c r="AJ53" s="768"/>
      <c r="AK53" s="768"/>
      <c r="AL53" s="768"/>
      <c r="AM53" s="768"/>
      <c r="AN53" s="768"/>
      <c r="AO53" s="768"/>
      <c r="AP53" s="768"/>
      <c r="AQ53" s="768"/>
      <c r="AR53" s="769"/>
      <c r="AS53" s="1056"/>
      <c r="AT53" s="1041"/>
      <c r="AU53" s="1042"/>
      <c r="AV53" s="940"/>
      <c r="AW53" s="941"/>
      <c r="AX53" s="941"/>
      <c r="AY53" s="942"/>
      <c r="AZ53" s="940"/>
      <c r="BA53" s="941"/>
      <c r="BB53" s="941"/>
      <c r="BC53" s="942"/>
      <c r="BD53" s="940"/>
      <c r="BE53" s="941"/>
      <c r="BF53" s="941"/>
      <c r="BG53" s="942"/>
      <c r="BH53" s="940"/>
      <c r="BI53" s="941"/>
      <c r="BJ53" s="941"/>
      <c r="BK53" s="942"/>
      <c r="BL53" s="175"/>
      <c r="BM53" s="176"/>
      <c r="BN53" s="176"/>
      <c r="BO53" s="177"/>
      <c r="BP53" s="940"/>
      <c r="BQ53" s="941"/>
      <c r="BR53" s="941"/>
      <c r="BS53" s="942"/>
      <c r="BT53" s="1068"/>
      <c r="BU53" s="1069"/>
      <c r="BV53" s="1070"/>
      <c r="BW53" s="120"/>
      <c r="BX53" s="121"/>
    </row>
    <row r="54" spans="2:76" ht="12" customHeight="1">
      <c r="B54" s="116"/>
      <c r="C54" s="127"/>
      <c r="D54" s="1038"/>
      <c r="E54" s="1039"/>
      <c r="F54" s="1038"/>
      <c r="G54" s="1039"/>
      <c r="H54" s="118"/>
      <c r="I54" s="118"/>
      <c r="J54" s="119"/>
      <c r="K54" s="119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8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8"/>
      <c r="AI54" s="767"/>
      <c r="AJ54" s="768"/>
      <c r="AK54" s="768"/>
      <c r="AL54" s="768"/>
      <c r="AM54" s="768"/>
      <c r="AN54" s="768"/>
      <c r="AO54" s="768"/>
      <c r="AP54" s="768"/>
      <c r="AQ54" s="768"/>
      <c r="AR54" s="769"/>
      <c r="AS54" s="1056"/>
      <c r="AT54" s="1041"/>
      <c r="AU54" s="1042"/>
      <c r="AV54" s="940"/>
      <c r="AW54" s="941"/>
      <c r="AX54" s="941"/>
      <c r="AY54" s="942"/>
      <c r="AZ54" s="759"/>
      <c r="BA54" s="760"/>
      <c r="BB54" s="760"/>
      <c r="BC54" s="818"/>
      <c r="BD54" s="940"/>
      <c r="BE54" s="941"/>
      <c r="BF54" s="941"/>
      <c r="BG54" s="942"/>
      <c r="BH54" s="940"/>
      <c r="BI54" s="941"/>
      <c r="BJ54" s="941"/>
      <c r="BK54" s="942"/>
      <c r="BL54" s="160"/>
      <c r="BM54" s="161"/>
      <c r="BN54" s="161"/>
      <c r="BO54" s="162"/>
      <c r="BP54" s="940"/>
      <c r="BQ54" s="941"/>
      <c r="BR54" s="941"/>
      <c r="BS54" s="942"/>
      <c r="BT54" s="1060"/>
      <c r="BU54" s="1061"/>
      <c r="BV54" s="1062"/>
      <c r="BW54" s="120"/>
      <c r="BX54" s="121"/>
    </row>
    <row r="55" spans="2:76" ht="12" customHeight="1">
      <c r="B55" s="116"/>
      <c r="C55" s="127"/>
      <c r="D55" s="1038"/>
      <c r="E55" s="1039"/>
      <c r="F55" s="1038"/>
      <c r="G55" s="1039"/>
      <c r="H55" s="118"/>
      <c r="I55" s="118"/>
      <c r="J55" s="119"/>
      <c r="K55" s="119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8"/>
      <c r="W55" s="166"/>
      <c r="X55" s="167"/>
      <c r="Y55" s="167"/>
      <c r="Z55" s="167"/>
      <c r="AA55" s="167"/>
      <c r="AB55" s="167"/>
      <c r="AC55" s="167"/>
      <c r="AD55" s="167"/>
      <c r="AE55" s="167"/>
      <c r="AF55" s="167"/>
      <c r="AG55" s="167"/>
      <c r="AH55" s="168"/>
      <c r="AI55" s="767"/>
      <c r="AJ55" s="768"/>
      <c r="AK55" s="768"/>
      <c r="AL55" s="768"/>
      <c r="AM55" s="768"/>
      <c r="AN55" s="768"/>
      <c r="AO55" s="768"/>
      <c r="AP55" s="768"/>
      <c r="AQ55" s="768"/>
      <c r="AR55" s="769"/>
      <c r="AS55" s="1056"/>
      <c r="AT55" s="1041"/>
      <c r="AU55" s="1042"/>
      <c r="AV55" s="940"/>
      <c r="AW55" s="941"/>
      <c r="AX55" s="941"/>
      <c r="AY55" s="942"/>
      <c r="AZ55" s="988"/>
      <c r="BA55" s="989"/>
      <c r="BB55" s="989"/>
      <c r="BC55" s="990"/>
      <c r="BD55" s="940"/>
      <c r="BE55" s="941"/>
      <c r="BF55" s="941"/>
      <c r="BG55" s="942"/>
      <c r="BH55" s="940"/>
      <c r="BI55" s="941"/>
      <c r="BJ55" s="941"/>
      <c r="BK55" s="942"/>
      <c r="BL55" s="160"/>
      <c r="BM55" s="161"/>
      <c r="BN55" s="161"/>
      <c r="BO55" s="162"/>
      <c r="BP55" s="940"/>
      <c r="BQ55" s="941"/>
      <c r="BR55" s="941"/>
      <c r="BS55" s="942"/>
      <c r="BT55" s="1068"/>
      <c r="BU55" s="1069"/>
      <c r="BV55" s="1070"/>
      <c r="BW55" s="120"/>
      <c r="BX55" s="121"/>
    </row>
    <row r="56" spans="2:76" ht="12" customHeight="1">
      <c r="B56" s="116"/>
      <c r="C56" s="127"/>
      <c r="D56" s="1038"/>
      <c r="E56" s="1039"/>
      <c r="F56" s="1038"/>
      <c r="G56" s="1039"/>
      <c r="H56" s="118"/>
      <c r="I56" s="118"/>
      <c r="J56" s="119"/>
      <c r="K56" s="119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8"/>
      <c r="W56" s="166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8"/>
      <c r="AI56" s="767"/>
      <c r="AJ56" s="768"/>
      <c r="AK56" s="768"/>
      <c r="AL56" s="768"/>
      <c r="AM56" s="768"/>
      <c r="AN56" s="768"/>
      <c r="AO56" s="768"/>
      <c r="AP56" s="768"/>
      <c r="AQ56" s="768"/>
      <c r="AR56" s="769"/>
      <c r="AS56" s="1056"/>
      <c r="AT56" s="1041"/>
      <c r="AU56" s="1042"/>
      <c r="AV56" s="940"/>
      <c r="AW56" s="941"/>
      <c r="AX56" s="941"/>
      <c r="AY56" s="942"/>
      <c r="AZ56" s="988"/>
      <c r="BA56" s="989"/>
      <c r="BB56" s="989"/>
      <c r="BC56" s="990"/>
      <c r="BD56" s="940"/>
      <c r="BE56" s="941"/>
      <c r="BF56" s="941"/>
      <c r="BG56" s="942"/>
      <c r="BH56" s="940"/>
      <c r="BI56" s="941"/>
      <c r="BJ56" s="941"/>
      <c r="BK56" s="942"/>
      <c r="BL56" s="160"/>
      <c r="BM56" s="161"/>
      <c r="BN56" s="161"/>
      <c r="BO56" s="162"/>
      <c r="BP56" s="940"/>
      <c r="BQ56" s="941"/>
      <c r="BR56" s="941"/>
      <c r="BS56" s="942"/>
      <c r="BT56" s="1068"/>
      <c r="BU56" s="1069"/>
      <c r="BV56" s="1070"/>
      <c r="BW56" s="120"/>
      <c r="BX56" s="121"/>
    </row>
    <row r="57" spans="2:76" ht="12" customHeight="1">
      <c r="B57" s="116"/>
      <c r="C57" s="127"/>
      <c r="D57" s="1038"/>
      <c r="E57" s="1039"/>
      <c r="F57" s="1038"/>
      <c r="G57" s="1039"/>
      <c r="H57" s="118"/>
      <c r="I57" s="118"/>
      <c r="J57" s="119"/>
      <c r="K57" s="119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8"/>
      <c r="W57" s="166"/>
      <c r="X57" s="222"/>
      <c r="Y57" s="222"/>
      <c r="Z57" s="222"/>
      <c r="AA57" s="222"/>
      <c r="AB57" s="222"/>
      <c r="AC57" s="222"/>
      <c r="AD57" s="222"/>
      <c r="AE57" s="222"/>
      <c r="AF57" s="222"/>
      <c r="AG57" s="222"/>
      <c r="AH57" s="223"/>
      <c r="AI57" s="767"/>
      <c r="AJ57" s="768"/>
      <c r="AK57" s="768"/>
      <c r="AL57" s="768"/>
      <c r="AM57" s="768"/>
      <c r="AN57" s="768"/>
      <c r="AO57" s="768"/>
      <c r="AP57" s="768"/>
      <c r="AQ57" s="768"/>
      <c r="AR57" s="769"/>
      <c r="AS57" s="1056"/>
      <c r="AT57" s="1041"/>
      <c r="AU57" s="1042"/>
      <c r="AV57" s="940"/>
      <c r="AW57" s="941"/>
      <c r="AX57" s="941"/>
      <c r="AY57" s="942"/>
      <c r="AZ57" s="988"/>
      <c r="BA57" s="989"/>
      <c r="BB57" s="989"/>
      <c r="BC57" s="990"/>
      <c r="BD57" s="940"/>
      <c r="BE57" s="941"/>
      <c r="BF57" s="941"/>
      <c r="BG57" s="942"/>
      <c r="BH57" s="940"/>
      <c r="BI57" s="941"/>
      <c r="BJ57" s="941"/>
      <c r="BK57" s="942"/>
      <c r="BL57" s="160"/>
      <c r="BM57" s="161"/>
      <c r="BN57" s="161"/>
      <c r="BO57" s="162"/>
      <c r="BP57" s="940"/>
      <c r="BQ57" s="941"/>
      <c r="BR57" s="941"/>
      <c r="BS57" s="942"/>
      <c r="BT57" s="1060"/>
      <c r="BU57" s="1061"/>
      <c r="BV57" s="1062"/>
      <c r="BW57" s="120"/>
      <c r="BX57" s="121"/>
    </row>
    <row r="58" spans="2:76" ht="12" customHeight="1">
      <c r="B58" s="116"/>
      <c r="C58" s="127"/>
      <c r="D58" s="1038"/>
      <c r="E58" s="1039"/>
      <c r="F58" s="1038"/>
      <c r="G58" s="1039"/>
      <c r="H58" s="118"/>
      <c r="I58" s="118"/>
      <c r="J58" s="119"/>
      <c r="K58" s="119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8"/>
      <c r="W58" s="166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3"/>
      <c r="AI58" s="767"/>
      <c r="AJ58" s="768"/>
      <c r="AK58" s="768"/>
      <c r="AL58" s="768"/>
      <c r="AM58" s="768"/>
      <c r="AN58" s="768"/>
      <c r="AO58" s="768"/>
      <c r="AP58" s="768"/>
      <c r="AQ58" s="768"/>
      <c r="AR58" s="769"/>
      <c r="AS58" s="1056"/>
      <c r="AT58" s="1041"/>
      <c r="AU58" s="1042"/>
      <c r="AV58" s="940"/>
      <c r="AW58" s="941"/>
      <c r="AX58" s="941"/>
      <c r="AY58" s="942"/>
      <c r="AZ58" s="988"/>
      <c r="BA58" s="989"/>
      <c r="BB58" s="989"/>
      <c r="BC58" s="990"/>
      <c r="BD58" s="940"/>
      <c r="BE58" s="941"/>
      <c r="BF58" s="941"/>
      <c r="BG58" s="942"/>
      <c r="BH58" s="940"/>
      <c r="BI58" s="941"/>
      <c r="BJ58" s="941"/>
      <c r="BK58" s="942"/>
      <c r="BL58" s="160"/>
      <c r="BM58" s="161"/>
      <c r="BN58" s="161"/>
      <c r="BO58" s="162"/>
      <c r="BP58" s="940"/>
      <c r="BQ58" s="941"/>
      <c r="BR58" s="941"/>
      <c r="BS58" s="942"/>
      <c r="BT58" s="1060"/>
      <c r="BU58" s="1061"/>
      <c r="BV58" s="1062"/>
      <c r="BW58" s="120"/>
      <c r="BX58" s="121"/>
    </row>
    <row r="59" spans="2:76" ht="12" customHeight="1">
      <c r="B59" s="116"/>
      <c r="C59" s="127"/>
      <c r="D59" s="1038"/>
      <c r="E59" s="1039"/>
      <c r="F59" s="1038"/>
      <c r="G59" s="1039"/>
      <c r="H59" s="118"/>
      <c r="I59" s="118"/>
      <c r="J59" s="119"/>
      <c r="K59" s="119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8"/>
      <c r="W59" s="166"/>
      <c r="X59" s="167"/>
      <c r="Y59" s="167"/>
      <c r="Z59" s="167"/>
      <c r="AA59" s="167"/>
      <c r="AB59" s="167"/>
      <c r="AC59" s="167"/>
      <c r="AD59" s="167"/>
      <c r="AE59" s="167"/>
      <c r="AF59" s="167"/>
      <c r="AG59" s="167"/>
      <c r="AH59" s="168"/>
      <c r="AI59" s="767"/>
      <c r="AJ59" s="768"/>
      <c r="AK59" s="768"/>
      <c r="AL59" s="768"/>
      <c r="AM59" s="768"/>
      <c r="AN59" s="768"/>
      <c r="AO59" s="768"/>
      <c r="AP59" s="768"/>
      <c r="AQ59" s="768"/>
      <c r="AR59" s="769"/>
      <c r="AS59" s="994"/>
      <c r="AT59" s="994"/>
      <c r="AU59" s="994"/>
      <c r="AV59" s="940"/>
      <c r="AW59" s="941"/>
      <c r="AX59" s="941"/>
      <c r="AY59" s="942"/>
      <c r="AZ59" s="988"/>
      <c r="BA59" s="989"/>
      <c r="BB59" s="989"/>
      <c r="BC59" s="990"/>
      <c r="BD59" s="940"/>
      <c r="BE59" s="941"/>
      <c r="BF59" s="941"/>
      <c r="BG59" s="942"/>
      <c r="BH59" s="940"/>
      <c r="BI59" s="941"/>
      <c r="BJ59" s="941"/>
      <c r="BK59" s="942"/>
      <c r="BL59" s="940"/>
      <c r="BM59" s="941"/>
      <c r="BN59" s="941"/>
      <c r="BO59" s="942"/>
      <c r="BP59" s="940"/>
      <c r="BQ59" s="941"/>
      <c r="BR59" s="941"/>
      <c r="BS59" s="942"/>
      <c r="BT59" s="1060"/>
      <c r="BU59" s="1061"/>
      <c r="BV59" s="1062"/>
      <c r="BW59" s="120"/>
      <c r="BX59" s="121"/>
    </row>
    <row r="60" spans="2:76" ht="12" customHeight="1">
      <c r="B60" s="116"/>
      <c r="C60" s="127"/>
      <c r="D60" s="1038"/>
      <c r="E60" s="1039"/>
      <c r="F60" s="1038"/>
      <c r="G60" s="1039"/>
      <c r="H60" s="118"/>
      <c r="I60" s="118"/>
      <c r="J60" s="119"/>
      <c r="K60" s="119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8"/>
      <c r="W60" s="166"/>
      <c r="X60" s="167"/>
      <c r="Y60" s="167"/>
      <c r="Z60" s="167"/>
      <c r="AA60" s="167"/>
      <c r="AB60" s="167"/>
      <c r="AC60" s="167"/>
      <c r="AD60" s="167"/>
      <c r="AE60" s="167"/>
      <c r="AF60" s="167"/>
      <c r="AG60" s="167"/>
      <c r="AH60" s="168"/>
      <c r="AI60" s="767"/>
      <c r="AJ60" s="768"/>
      <c r="AK60" s="768"/>
      <c r="AL60" s="768"/>
      <c r="AM60" s="768"/>
      <c r="AN60" s="768"/>
      <c r="AO60" s="768"/>
      <c r="AP60" s="768"/>
      <c r="AQ60" s="768"/>
      <c r="AR60" s="769"/>
      <c r="AS60" s="1056"/>
      <c r="AT60" s="1041"/>
      <c r="AU60" s="1042"/>
      <c r="AV60" s="940"/>
      <c r="AW60" s="941"/>
      <c r="AX60" s="941"/>
      <c r="AY60" s="942"/>
      <c r="AZ60" s="988"/>
      <c r="BA60" s="989"/>
      <c r="BB60" s="989"/>
      <c r="BC60" s="990"/>
      <c r="BD60" s="940"/>
      <c r="BE60" s="941"/>
      <c r="BF60" s="941"/>
      <c r="BG60" s="942"/>
      <c r="BH60" s="940"/>
      <c r="BI60" s="941"/>
      <c r="BJ60" s="941"/>
      <c r="BK60" s="942"/>
      <c r="BL60" s="940"/>
      <c r="BM60" s="941"/>
      <c r="BN60" s="941"/>
      <c r="BO60" s="942"/>
      <c r="BP60" s="940"/>
      <c r="BQ60" s="941"/>
      <c r="BR60" s="941"/>
      <c r="BS60" s="942"/>
      <c r="BT60" s="1060"/>
      <c r="BU60" s="1061"/>
      <c r="BV60" s="1062"/>
      <c r="BW60" s="120"/>
      <c r="BX60" s="121"/>
    </row>
    <row r="61" spans="2:76" ht="12" customHeight="1">
      <c r="B61" s="116"/>
      <c r="C61" s="127"/>
      <c r="D61" s="1038"/>
      <c r="E61" s="1039"/>
      <c r="F61" s="1038"/>
      <c r="G61" s="1039"/>
      <c r="H61" s="118"/>
      <c r="I61" s="118"/>
      <c r="J61" s="119"/>
      <c r="K61" s="119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8"/>
      <c r="W61" s="166"/>
      <c r="X61" s="167"/>
      <c r="Y61" s="167"/>
      <c r="Z61" s="167"/>
      <c r="AA61" s="167"/>
      <c r="AB61" s="167"/>
      <c r="AC61" s="167"/>
      <c r="AD61" s="167"/>
      <c r="AE61" s="167"/>
      <c r="AF61" s="167"/>
      <c r="AG61" s="167"/>
      <c r="AH61" s="168"/>
      <c r="AI61" s="767"/>
      <c r="AJ61" s="768"/>
      <c r="AK61" s="768"/>
      <c r="AL61" s="768"/>
      <c r="AM61" s="768"/>
      <c r="AN61" s="768"/>
      <c r="AO61" s="768"/>
      <c r="AP61" s="768"/>
      <c r="AQ61" s="768"/>
      <c r="AR61" s="769"/>
      <c r="AS61" s="1056"/>
      <c r="AT61" s="1041"/>
      <c r="AU61" s="1042"/>
      <c r="AV61" s="940"/>
      <c r="AW61" s="941"/>
      <c r="AX61" s="941"/>
      <c r="AY61" s="942"/>
      <c r="AZ61" s="988"/>
      <c r="BA61" s="989"/>
      <c r="BB61" s="989"/>
      <c r="BC61" s="990"/>
      <c r="BD61" s="940"/>
      <c r="BE61" s="941"/>
      <c r="BF61" s="941"/>
      <c r="BG61" s="942"/>
      <c r="BH61" s="940"/>
      <c r="BI61" s="941"/>
      <c r="BJ61" s="941"/>
      <c r="BK61" s="942"/>
      <c r="BL61" s="940"/>
      <c r="BM61" s="941"/>
      <c r="BN61" s="941"/>
      <c r="BO61" s="942"/>
      <c r="BP61" s="940"/>
      <c r="BQ61" s="941"/>
      <c r="BR61" s="941"/>
      <c r="BS61" s="942"/>
      <c r="BT61" s="1060"/>
      <c r="BU61" s="1061"/>
      <c r="BV61" s="1062"/>
      <c r="BW61" s="120"/>
      <c r="BX61" s="121"/>
    </row>
    <row r="62" spans="2:76" ht="12" customHeight="1">
      <c r="B62" s="116"/>
      <c r="C62" s="127"/>
      <c r="D62" s="1038"/>
      <c r="E62" s="1039"/>
      <c r="F62" s="1038"/>
      <c r="G62" s="1039"/>
      <c r="H62" s="118"/>
      <c r="I62" s="118"/>
      <c r="J62" s="119"/>
      <c r="K62" s="119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8"/>
      <c r="W62" s="166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8"/>
      <c r="AI62" s="767"/>
      <c r="AJ62" s="768"/>
      <c r="AK62" s="768"/>
      <c r="AL62" s="768"/>
      <c r="AM62" s="768"/>
      <c r="AN62" s="768"/>
      <c r="AO62" s="768"/>
      <c r="AP62" s="768"/>
      <c r="AQ62" s="768"/>
      <c r="AR62" s="769"/>
      <c r="AS62" s="1056"/>
      <c r="AT62" s="1041"/>
      <c r="AU62" s="1042"/>
      <c r="AV62" s="940"/>
      <c r="AW62" s="941"/>
      <c r="AX62" s="941"/>
      <c r="AY62" s="942"/>
      <c r="AZ62" s="988"/>
      <c r="BA62" s="989"/>
      <c r="BB62" s="989"/>
      <c r="BC62" s="990"/>
      <c r="BD62" s="940"/>
      <c r="BE62" s="941"/>
      <c r="BF62" s="941"/>
      <c r="BG62" s="942"/>
      <c r="BH62" s="940"/>
      <c r="BI62" s="941"/>
      <c r="BJ62" s="941"/>
      <c r="BK62" s="942"/>
      <c r="BL62" s="940"/>
      <c r="BM62" s="941"/>
      <c r="BN62" s="941"/>
      <c r="BO62" s="942"/>
      <c r="BP62" s="940"/>
      <c r="BQ62" s="941"/>
      <c r="BR62" s="941"/>
      <c r="BS62" s="942"/>
      <c r="BT62" s="1060"/>
      <c r="BU62" s="1061"/>
      <c r="BV62" s="1062"/>
      <c r="BW62" s="120"/>
      <c r="BX62" s="121"/>
    </row>
    <row r="63" spans="2:76" ht="12" customHeight="1">
      <c r="B63" s="116"/>
      <c r="C63" s="127"/>
      <c r="D63" s="1038"/>
      <c r="E63" s="1039"/>
      <c r="F63" s="1038"/>
      <c r="G63" s="1039"/>
      <c r="H63" s="118"/>
      <c r="I63" s="118"/>
      <c r="J63" s="119"/>
      <c r="K63" s="119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8"/>
      <c r="W63" s="166"/>
      <c r="X63" s="167"/>
      <c r="Y63" s="167"/>
      <c r="Z63" s="167"/>
      <c r="AA63" s="167"/>
      <c r="AB63" s="167"/>
      <c r="AC63" s="167"/>
      <c r="AD63" s="167"/>
      <c r="AE63" s="167"/>
      <c r="AF63" s="167"/>
      <c r="AG63" s="167"/>
      <c r="AH63" s="168"/>
      <c r="AI63" s="767"/>
      <c r="AJ63" s="768"/>
      <c r="AK63" s="768"/>
      <c r="AL63" s="768"/>
      <c r="AM63" s="768"/>
      <c r="AN63" s="768"/>
      <c r="AO63" s="768"/>
      <c r="AP63" s="768"/>
      <c r="AQ63" s="768"/>
      <c r="AR63" s="769"/>
      <c r="AS63" s="1056"/>
      <c r="AT63" s="1041"/>
      <c r="AU63" s="1042"/>
      <c r="AV63" s="940"/>
      <c r="AW63" s="941"/>
      <c r="AX63" s="941"/>
      <c r="AY63" s="942"/>
      <c r="AZ63" s="940"/>
      <c r="BA63" s="941"/>
      <c r="BB63" s="941"/>
      <c r="BC63" s="942"/>
      <c r="BD63" s="940"/>
      <c r="BE63" s="941"/>
      <c r="BF63" s="941"/>
      <c r="BG63" s="942"/>
      <c r="BH63" s="940"/>
      <c r="BI63" s="941"/>
      <c r="BJ63" s="941"/>
      <c r="BK63" s="942"/>
      <c r="BL63" s="940"/>
      <c r="BM63" s="941"/>
      <c r="BN63" s="941"/>
      <c r="BO63" s="942"/>
      <c r="BP63" s="940"/>
      <c r="BQ63" s="941"/>
      <c r="BR63" s="941"/>
      <c r="BS63" s="942"/>
      <c r="BT63" s="1068"/>
      <c r="BU63" s="1069"/>
      <c r="BV63" s="1070"/>
      <c r="BW63" s="120"/>
      <c r="BX63" s="121"/>
    </row>
    <row r="64" spans="2:76" ht="12" customHeight="1">
      <c r="B64" s="116"/>
      <c r="C64" s="127"/>
      <c r="D64" s="1038"/>
      <c r="E64" s="1039"/>
      <c r="F64" s="1038"/>
      <c r="G64" s="1039"/>
      <c r="H64" s="118"/>
      <c r="I64" s="118"/>
      <c r="J64" s="119"/>
      <c r="K64" s="119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8"/>
      <c r="W64" s="166"/>
      <c r="X64" s="167"/>
      <c r="Y64" s="167"/>
      <c r="Z64" s="167"/>
      <c r="AA64" s="167"/>
      <c r="AB64" s="167"/>
      <c r="AC64" s="167"/>
      <c r="AD64" s="167"/>
      <c r="AE64" s="167"/>
      <c r="AF64" s="167"/>
      <c r="AG64" s="167"/>
      <c r="AH64" s="168"/>
      <c r="AI64" s="767"/>
      <c r="AJ64" s="768"/>
      <c r="AK64" s="768"/>
      <c r="AL64" s="768"/>
      <c r="AM64" s="768"/>
      <c r="AN64" s="768"/>
      <c r="AO64" s="768"/>
      <c r="AP64" s="768"/>
      <c r="AQ64" s="768"/>
      <c r="AR64" s="769"/>
      <c r="AS64" s="1056"/>
      <c r="AT64" s="1041"/>
      <c r="AU64" s="1042"/>
      <c r="AV64" s="940"/>
      <c r="AW64" s="941"/>
      <c r="AX64" s="941"/>
      <c r="AY64" s="942"/>
      <c r="AZ64" s="988"/>
      <c r="BA64" s="989"/>
      <c r="BB64" s="989"/>
      <c r="BC64" s="990"/>
      <c r="BD64" s="940"/>
      <c r="BE64" s="941"/>
      <c r="BF64" s="941"/>
      <c r="BG64" s="942"/>
      <c r="BH64" s="940"/>
      <c r="BI64" s="941"/>
      <c r="BJ64" s="941"/>
      <c r="BK64" s="942"/>
      <c r="BL64" s="940"/>
      <c r="BM64" s="941"/>
      <c r="BN64" s="941"/>
      <c r="BO64" s="942"/>
      <c r="BP64" s="940"/>
      <c r="BQ64" s="941"/>
      <c r="BR64" s="941"/>
      <c r="BS64" s="942"/>
      <c r="BT64" s="1060"/>
      <c r="BU64" s="1061"/>
      <c r="BV64" s="1062"/>
      <c r="BW64" s="120"/>
      <c r="BX64" s="121"/>
    </row>
    <row r="65" spans="2:76" ht="12" customHeight="1">
      <c r="B65" s="116"/>
      <c r="C65" s="127"/>
      <c r="D65" s="1038"/>
      <c r="E65" s="1039"/>
      <c r="F65" s="1038"/>
      <c r="G65" s="1039"/>
      <c r="H65" s="118"/>
      <c r="I65" s="118"/>
      <c r="J65" s="119"/>
      <c r="K65" s="119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8"/>
      <c r="W65" s="166"/>
      <c r="X65" s="167"/>
      <c r="Y65" s="167"/>
      <c r="Z65" s="167"/>
      <c r="AA65" s="167"/>
      <c r="AB65" s="167"/>
      <c r="AC65" s="167"/>
      <c r="AD65" s="167"/>
      <c r="AE65" s="167"/>
      <c r="AF65" s="167"/>
      <c r="AG65" s="167"/>
      <c r="AH65" s="168"/>
      <c r="AI65" s="767"/>
      <c r="AJ65" s="768"/>
      <c r="AK65" s="768"/>
      <c r="AL65" s="768"/>
      <c r="AM65" s="768"/>
      <c r="AN65" s="768"/>
      <c r="AO65" s="768"/>
      <c r="AP65" s="768"/>
      <c r="AQ65" s="768"/>
      <c r="AR65" s="769"/>
      <c r="AS65" s="1056"/>
      <c r="AT65" s="1041"/>
      <c r="AU65" s="1042"/>
      <c r="AV65" s="940"/>
      <c r="AW65" s="941"/>
      <c r="AX65" s="941"/>
      <c r="AY65" s="942"/>
      <c r="AZ65" s="988"/>
      <c r="BA65" s="989"/>
      <c r="BB65" s="989"/>
      <c r="BC65" s="990"/>
      <c r="BD65" s="940"/>
      <c r="BE65" s="941"/>
      <c r="BF65" s="941"/>
      <c r="BG65" s="942"/>
      <c r="BH65" s="940"/>
      <c r="BI65" s="941"/>
      <c r="BJ65" s="941"/>
      <c r="BK65" s="942"/>
      <c r="BL65" s="940"/>
      <c r="BM65" s="941"/>
      <c r="BN65" s="941"/>
      <c r="BO65" s="942"/>
      <c r="BP65" s="940"/>
      <c r="BQ65" s="941"/>
      <c r="BR65" s="941"/>
      <c r="BS65" s="942"/>
      <c r="BT65" s="1060"/>
      <c r="BU65" s="1061"/>
      <c r="BV65" s="1062"/>
      <c r="BW65" s="120"/>
      <c r="BX65" s="121"/>
    </row>
    <row r="66" spans="2:76" ht="12" customHeight="1">
      <c r="B66" s="116"/>
      <c r="C66" s="127"/>
      <c r="D66" s="1038"/>
      <c r="E66" s="1039"/>
      <c r="F66" s="1038"/>
      <c r="G66" s="1039"/>
      <c r="H66" s="118"/>
      <c r="I66" s="118"/>
      <c r="J66" s="119"/>
      <c r="K66" s="119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8"/>
      <c r="W66" s="166"/>
      <c r="X66" s="167"/>
      <c r="Y66" s="167"/>
      <c r="Z66" s="167"/>
      <c r="AA66" s="167"/>
      <c r="AB66" s="167"/>
      <c r="AC66" s="167"/>
      <c r="AD66" s="167"/>
      <c r="AE66" s="167"/>
      <c r="AF66" s="167"/>
      <c r="AG66" s="167"/>
      <c r="AH66" s="168"/>
      <c r="AI66" s="767"/>
      <c r="AJ66" s="768"/>
      <c r="AK66" s="768"/>
      <c r="AL66" s="768"/>
      <c r="AM66" s="768"/>
      <c r="AN66" s="768"/>
      <c r="AO66" s="768"/>
      <c r="AP66" s="768"/>
      <c r="AQ66" s="768"/>
      <c r="AR66" s="769"/>
      <c r="AS66" s="1056"/>
      <c r="AT66" s="1041"/>
      <c r="AU66" s="1042"/>
      <c r="AV66" s="940"/>
      <c r="AW66" s="941"/>
      <c r="AX66" s="941"/>
      <c r="AY66" s="942"/>
      <c r="AZ66" s="988"/>
      <c r="BA66" s="989"/>
      <c r="BB66" s="989"/>
      <c r="BC66" s="990"/>
      <c r="BD66" s="940"/>
      <c r="BE66" s="941"/>
      <c r="BF66" s="941"/>
      <c r="BG66" s="942"/>
      <c r="BH66" s="940"/>
      <c r="BI66" s="941"/>
      <c r="BJ66" s="941"/>
      <c r="BK66" s="942"/>
      <c r="BL66" s="940"/>
      <c r="BM66" s="941"/>
      <c r="BN66" s="941"/>
      <c r="BO66" s="942"/>
      <c r="BP66" s="940"/>
      <c r="BQ66" s="941"/>
      <c r="BR66" s="941"/>
      <c r="BS66" s="942"/>
      <c r="BT66" s="1060"/>
      <c r="BU66" s="1061"/>
      <c r="BV66" s="1062"/>
      <c r="BW66" s="120"/>
      <c r="BX66" s="121"/>
    </row>
    <row r="67" spans="2:76" ht="12" customHeight="1">
      <c r="B67" s="116"/>
      <c r="C67" s="127"/>
      <c r="D67" s="1038"/>
      <c r="E67" s="1039"/>
      <c r="F67" s="1038"/>
      <c r="G67" s="1039"/>
      <c r="H67" s="118"/>
      <c r="I67" s="118"/>
      <c r="J67" s="119"/>
      <c r="K67" s="119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8"/>
      <c r="W67" s="166"/>
      <c r="X67" s="167"/>
      <c r="Y67" s="167"/>
      <c r="Z67" s="167"/>
      <c r="AA67" s="167"/>
      <c r="AB67" s="167"/>
      <c r="AC67" s="167"/>
      <c r="AD67" s="167"/>
      <c r="AE67" s="167"/>
      <c r="AF67" s="167"/>
      <c r="AG67" s="167"/>
      <c r="AH67" s="168"/>
      <c r="AI67" s="767"/>
      <c r="AJ67" s="768"/>
      <c r="AK67" s="768"/>
      <c r="AL67" s="768"/>
      <c r="AM67" s="768"/>
      <c r="AN67" s="768"/>
      <c r="AO67" s="768"/>
      <c r="AP67" s="768"/>
      <c r="AQ67" s="768"/>
      <c r="AR67" s="769"/>
      <c r="AS67" s="1056"/>
      <c r="AT67" s="1041"/>
      <c r="AU67" s="1042"/>
      <c r="AV67" s="940"/>
      <c r="AW67" s="941"/>
      <c r="AX67" s="941"/>
      <c r="AY67" s="942"/>
      <c r="AZ67" s="940"/>
      <c r="BA67" s="941"/>
      <c r="BB67" s="941"/>
      <c r="BC67" s="942"/>
      <c r="BD67" s="940"/>
      <c r="BE67" s="941"/>
      <c r="BF67" s="941"/>
      <c r="BG67" s="942"/>
      <c r="BH67" s="940"/>
      <c r="BI67" s="941"/>
      <c r="BJ67" s="941"/>
      <c r="BK67" s="942"/>
      <c r="BL67" s="940"/>
      <c r="BM67" s="941"/>
      <c r="BN67" s="941"/>
      <c r="BO67" s="942"/>
      <c r="BP67" s="940"/>
      <c r="BQ67" s="941"/>
      <c r="BR67" s="941"/>
      <c r="BS67" s="942"/>
      <c r="BT67" s="1068"/>
      <c r="BU67" s="1069"/>
      <c r="BV67" s="1070"/>
      <c r="BW67" s="120"/>
      <c r="BX67" s="121"/>
    </row>
    <row r="68" spans="2:76" ht="12" customHeight="1">
      <c r="B68" s="116"/>
      <c r="C68" s="127"/>
      <c r="D68" s="1038"/>
      <c r="E68" s="1039"/>
      <c r="F68" s="1038"/>
      <c r="G68" s="1039"/>
      <c r="H68" s="118"/>
      <c r="I68" s="118"/>
      <c r="J68" s="119"/>
      <c r="K68" s="119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8"/>
      <c r="W68" s="166"/>
      <c r="X68" s="167"/>
      <c r="Y68" s="167"/>
      <c r="Z68" s="167"/>
      <c r="AA68" s="167"/>
      <c r="AB68" s="167"/>
      <c r="AC68" s="167"/>
      <c r="AD68" s="167"/>
      <c r="AE68" s="167"/>
      <c r="AF68" s="167"/>
      <c r="AG68" s="167"/>
      <c r="AH68" s="168"/>
      <c r="AI68" s="767"/>
      <c r="AJ68" s="768"/>
      <c r="AK68" s="768"/>
      <c r="AL68" s="768"/>
      <c r="AM68" s="768"/>
      <c r="AN68" s="768"/>
      <c r="AO68" s="768"/>
      <c r="AP68" s="768"/>
      <c r="AQ68" s="768"/>
      <c r="AR68" s="769"/>
      <c r="AS68" s="1056"/>
      <c r="AT68" s="1041"/>
      <c r="AU68" s="1042"/>
      <c r="AV68" s="940"/>
      <c r="AW68" s="941"/>
      <c r="AX68" s="941"/>
      <c r="AY68" s="942"/>
      <c r="AZ68" s="940"/>
      <c r="BA68" s="941"/>
      <c r="BB68" s="941"/>
      <c r="BC68" s="942"/>
      <c r="BD68" s="940"/>
      <c r="BE68" s="941"/>
      <c r="BF68" s="941"/>
      <c r="BG68" s="942"/>
      <c r="BH68" s="940"/>
      <c r="BI68" s="941"/>
      <c r="BJ68" s="941"/>
      <c r="BK68" s="942"/>
      <c r="BL68" s="175"/>
      <c r="BM68" s="176"/>
      <c r="BN68" s="176"/>
      <c r="BO68" s="177"/>
      <c r="BP68" s="940"/>
      <c r="BQ68" s="941"/>
      <c r="BR68" s="941"/>
      <c r="BS68" s="942"/>
      <c r="BT68" s="1068"/>
      <c r="BU68" s="1069"/>
      <c r="BV68" s="1070"/>
      <c r="BW68" s="120"/>
      <c r="BX68" s="121"/>
    </row>
    <row r="69" spans="2:76" ht="12" customHeight="1">
      <c r="B69" s="116"/>
      <c r="C69" s="127"/>
      <c r="D69" s="1038"/>
      <c r="E69" s="1039"/>
      <c r="F69" s="1038"/>
      <c r="G69" s="1039"/>
      <c r="H69" s="118"/>
      <c r="I69" s="118"/>
      <c r="J69" s="119"/>
      <c r="K69" s="119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8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8"/>
      <c r="AI69" s="767"/>
      <c r="AJ69" s="768"/>
      <c r="AK69" s="768"/>
      <c r="AL69" s="768"/>
      <c r="AM69" s="768"/>
      <c r="AN69" s="768"/>
      <c r="AO69" s="768"/>
      <c r="AP69" s="768"/>
      <c r="AQ69" s="768"/>
      <c r="AR69" s="769"/>
      <c r="AS69" s="1056"/>
      <c r="AT69" s="1041"/>
      <c r="AU69" s="1042"/>
      <c r="AV69" s="940"/>
      <c r="AW69" s="941"/>
      <c r="AX69" s="941"/>
      <c r="AY69" s="942"/>
      <c r="AZ69" s="759"/>
      <c r="BA69" s="760"/>
      <c r="BB69" s="760"/>
      <c r="BC69" s="818"/>
      <c r="BD69" s="940"/>
      <c r="BE69" s="941"/>
      <c r="BF69" s="941"/>
      <c r="BG69" s="942"/>
      <c r="BH69" s="940"/>
      <c r="BI69" s="941"/>
      <c r="BJ69" s="941"/>
      <c r="BK69" s="942"/>
      <c r="BL69" s="160"/>
      <c r="BM69" s="161"/>
      <c r="BN69" s="161"/>
      <c r="BO69" s="162"/>
      <c r="BP69" s="940"/>
      <c r="BQ69" s="941"/>
      <c r="BR69" s="941"/>
      <c r="BS69" s="942"/>
      <c r="BT69" s="1060"/>
      <c r="BU69" s="1061"/>
      <c r="BV69" s="1062"/>
      <c r="BW69" s="120"/>
      <c r="BX69" s="121"/>
    </row>
    <row r="70" spans="2:76" ht="12" customHeight="1">
      <c r="B70" s="116"/>
      <c r="C70" s="127"/>
      <c r="D70" s="1038"/>
      <c r="E70" s="1039"/>
      <c r="F70" s="1038"/>
      <c r="G70" s="1039"/>
      <c r="H70" s="118"/>
      <c r="I70" s="118"/>
      <c r="J70" s="119"/>
      <c r="K70" s="119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8"/>
      <c r="W70" s="166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8"/>
      <c r="AI70" s="767"/>
      <c r="AJ70" s="768"/>
      <c r="AK70" s="768"/>
      <c r="AL70" s="768"/>
      <c r="AM70" s="768"/>
      <c r="AN70" s="768"/>
      <c r="AO70" s="768"/>
      <c r="AP70" s="768"/>
      <c r="AQ70" s="768"/>
      <c r="AR70" s="769"/>
      <c r="AS70" s="1056"/>
      <c r="AT70" s="1041"/>
      <c r="AU70" s="1042"/>
      <c r="AV70" s="940"/>
      <c r="AW70" s="941"/>
      <c r="AX70" s="941"/>
      <c r="AY70" s="942"/>
      <c r="AZ70" s="988"/>
      <c r="BA70" s="989"/>
      <c r="BB70" s="989"/>
      <c r="BC70" s="990"/>
      <c r="BD70" s="940"/>
      <c r="BE70" s="941"/>
      <c r="BF70" s="941"/>
      <c r="BG70" s="942"/>
      <c r="BH70" s="940"/>
      <c r="BI70" s="941"/>
      <c r="BJ70" s="941"/>
      <c r="BK70" s="942"/>
      <c r="BL70" s="160"/>
      <c r="BM70" s="161"/>
      <c r="BN70" s="161"/>
      <c r="BO70" s="162"/>
      <c r="BP70" s="940"/>
      <c r="BQ70" s="941"/>
      <c r="BR70" s="941"/>
      <c r="BS70" s="942"/>
      <c r="BT70" s="1068"/>
      <c r="BU70" s="1069"/>
      <c r="BV70" s="1070"/>
      <c r="BW70" s="120"/>
      <c r="BX70" s="121"/>
    </row>
    <row r="71" spans="2:76" ht="12" customHeight="1">
      <c r="B71" s="116"/>
      <c r="C71" s="127"/>
      <c r="D71" s="1038"/>
      <c r="E71" s="1039"/>
      <c r="F71" s="1038"/>
      <c r="G71" s="1039"/>
      <c r="H71" s="118"/>
      <c r="I71" s="118"/>
      <c r="J71" s="119"/>
      <c r="K71" s="119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8"/>
      <c r="W71" s="166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8"/>
      <c r="AI71" s="767"/>
      <c r="AJ71" s="768"/>
      <c r="AK71" s="768"/>
      <c r="AL71" s="768"/>
      <c r="AM71" s="768"/>
      <c r="AN71" s="768"/>
      <c r="AO71" s="768"/>
      <c r="AP71" s="768"/>
      <c r="AQ71" s="768"/>
      <c r="AR71" s="769"/>
      <c r="AS71" s="1056"/>
      <c r="AT71" s="1041"/>
      <c r="AU71" s="1042"/>
      <c r="AV71" s="940"/>
      <c r="AW71" s="941"/>
      <c r="AX71" s="941"/>
      <c r="AY71" s="942"/>
      <c r="AZ71" s="988"/>
      <c r="BA71" s="989"/>
      <c r="BB71" s="989"/>
      <c r="BC71" s="990"/>
      <c r="BD71" s="940"/>
      <c r="BE71" s="941"/>
      <c r="BF71" s="941"/>
      <c r="BG71" s="942"/>
      <c r="BH71" s="940"/>
      <c r="BI71" s="941"/>
      <c r="BJ71" s="941"/>
      <c r="BK71" s="942"/>
      <c r="BL71" s="160"/>
      <c r="BM71" s="161"/>
      <c r="BN71" s="161"/>
      <c r="BO71" s="162"/>
      <c r="BP71" s="940"/>
      <c r="BQ71" s="941"/>
      <c r="BR71" s="941"/>
      <c r="BS71" s="942"/>
      <c r="BT71" s="1068"/>
      <c r="BU71" s="1069"/>
      <c r="BV71" s="1070"/>
      <c r="BW71" s="120"/>
      <c r="BX71" s="121"/>
    </row>
    <row r="72" spans="2:76" ht="12" customHeight="1">
      <c r="B72" s="116"/>
      <c r="C72" s="127"/>
      <c r="D72" s="1038"/>
      <c r="E72" s="1039"/>
      <c r="F72" s="1038"/>
      <c r="G72" s="1039"/>
      <c r="H72" s="118"/>
      <c r="I72" s="118"/>
      <c r="J72" s="119"/>
      <c r="K72" s="119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8"/>
      <c r="W72" s="166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23"/>
      <c r="AI72" s="767"/>
      <c r="AJ72" s="768"/>
      <c r="AK72" s="768"/>
      <c r="AL72" s="768"/>
      <c r="AM72" s="768"/>
      <c r="AN72" s="768"/>
      <c r="AO72" s="768"/>
      <c r="AP72" s="768"/>
      <c r="AQ72" s="768"/>
      <c r="AR72" s="769"/>
      <c r="AS72" s="1056"/>
      <c r="AT72" s="1041"/>
      <c r="AU72" s="1042"/>
      <c r="AV72" s="940"/>
      <c r="AW72" s="941"/>
      <c r="AX72" s="941"/>
      <c r="AY72" s="942"/>
      <c r="AZ72" s="988"/>
      <c r="BA72" s="989"/>
      <c r="BB72" s="989"/>
      <c r="BC72" s="990"/>
      <c r="BD72" s="940"/>
      <c r="BE72" s="941"/>
      <c r="BF72" s="941"/>
      <c r="BG72" s="942"/>
      <c r="BH72" s="940"/>
      <c r="BI72" s="941"/>
      <c r="BJ72" s="941"/>
      <c r="BK72" s="942"/>
      <c r="BL72" s="160"/>
      <c r="BM72" s="161"/>
      <c r="BN72" s="161"/>
      <c r="BO72" s="162"/>
      <c r="BP72" s="940"/>
      <c r="BQ72" s="941"/>
      <c r="BR72" s="941"/>
      <c r="BS72" s="942"/>
      <c r="BT72" s="1060"/>
      <c r="BU72" s="1061"/>
      <c r="BV72" s="1062"/>
      <c r="BW72" s="120"/>
      <c r="BX72" s="121"/>
    </row>
    <row r="73" spans="2:76" ht="12" customHeight="1">
      <c r="B73" s="116"/>
      <c r="C73" s="127"/>
      <c r="D73" s="1038"/>
      <c r="E73" s="1039"/>
      <c r="F73" s="1038"/>
      <c r="G73" s="1039"/>
      <c r="H73" s="118"/>
      <c r="I73" s="118"/>
      <c r="J73" s="119"/>
      <c r="K73" s="119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8"/>
      <c r="W73" s="166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23"/>
      <c r="AI73" s="767"/>
      <c r="AJ73" s="768"/>
      <c r="AK73" s="768"/>
      <c r="AL73" s="768"/>
      <c r="AM73" s="768"/>
      <c r="AN73" s="768"/>
      <c r="AO73" s="768"/>
      <c r="AP73" s="768"/>
      <c r="AQ73" s="768"/>
      <c r="AR73" s="769"/>
      <c r="AS73" s="1056"/>
      <c r="AT73" s="1041"/>
      <c r="AU73" s="1042"/>
      <c r="AV73" s="940"/>
      <c r="AW73" s="941"/>
      <c r="AX73" s="941"/>
      <c r="AY73" s="942"/>
      <c r="AZ73" s="988"/>
      <c r="BA73" s="989"/>
      <c r="BB73" s="989"/>
      <c r="BC73" s="990"/>
      <c r="BD73" s="940"/>
      <c r="BE73" s="941"/>
      <c r="BF73" s="941"/>
      <c r="BG73" s="942"/>
      <c r="BH73" s="940"/>
      <c r="BI73" s="941"/>
      <c r="BJ73" s="941"/>
      <c r="BK73" s="942"/>
      <c r="BL73" s="160"/>
      <c r="BM73" s="161"/>
      <c r="BN73" s="161"/>
      <c r="BO73" s="162"/>
      <c r="BP73" s="940"/>
      <c r="BQ73" s="941"/>
      <c r="BR73" s="941"/>
      <c r="BS73" s="942"/>
      <c r="BT73" s="1060"/>
      <c r="BU73" s="1061"/>
      <c r="BV73" s="1062"/>
      <c r="BW73" s="120"/>
      <c r="BX73" s="121"/>
    </row>
    <row r="74" spans="2:76" ht="12" customHeight="1">
      <c r="B74" s="206"/>
      <c r="C74" s="127"/>
      <c r="D74" s="1038"/>
      <c r="E74" s="1039"/>
      <c r="F74" s="1038"/>
      <c r="G74" s="1039"/>
      <c r="H74" s="118"/>
      <c r="I74" s="118"/>
      <c r="J74" s="119"/>
      <c r="K74" s="119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8"/>
      <c r="W74" s="166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3"/>
      <c r="AI74" s="767"/>
      <c r="AJ74" s="768"/>
      <c r="AK74" s="768"/>
      <c r="AL74" s="768"/>
      <c r="AM74" s="768"/>
      <c r="AN74" s="768"/>
      <c r="AO74" s="768"/>
      <c r="AP74" s="768"/>
      <c r="AQ74" s="768"/>
      <c r="AR74" s="769"/>
      <c r="AS74" s="1056"/>
      <c r="AT74" s="1041"/>
      <c r="AU74" s="1042"/>
      <c r="AV74" s="940"/>
      <c r="AW74" s="941"/>
      <c r="AX74" s="941"/>
      <c r="AY74" s="942"/>
      <c r="AZ74" s="940"/>
      <c r="BA74" s="941"/>
      <c r="BB74" s="941"/>
      <c r="BC74" s="942"/>
      <c r="BD74" s="940"/>
      <c r="BE74" s="941"/>
      <c r="BF74" s="941"/>
      <c r="BG74" s="942"/>
      <c r="BH74" s="940"/>
      <c r="BI74" s="941"/>
      <c r="BJ74" s="941"/>
      <c r="BK74" s="942"/>
      <c r="BL74" s="160"/>
      <c r="BM74" s="161"/>
      <c r="BN74" s="161"/>
      <c r="BO74" s="162"/>
      <c r="BP74" s="940"/>
      <c r="BQ74" s="941"/>
      <c r="BR74" s="941"/>
      <c r="BS74" s="942"/>
      <c r="BT74" s="1060"/>
      <c r="BU74" s="1061"/>
      <c r="BV74" s="1062"/>
      <c r="BW74" s="120"/>
      <c r="BX74" s="121"/>
    </row>
    <row r="75" spans="2:76" ht="12" customHeight="1">
      <c r="B75" s="206"/>
      <c r="C75" s="127"/>
      <c r="D75" s="1038"/>
      <c r="E75" s="1039"/>
      <c r="F75" s="1038"/>
      <c r="G75" s="1039"/>
      <c r="H75" s="118"/>
      <c r="I75" s="118"/>
      <c r="J75" s="119"/>
      <c r="K75" s="119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8"/>
      <c r="W75" s="16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3"/>
      <c r="AI75" s="767"/>
      <c r="AJ75" s="768"/>
      <c r="AK75" s="768"/>
      <c r="AL75" s="768"/>
      <c r="AM75" s="768"/>
      <c r="AN75" s="768"/>
      <c r="AO75" s="768"/>
      <c r="AP75" s="768"/>
      <c r="AQ75" s="768"/>
      <c r="AR75" s="769"/>
      <c r="AS75" s="1056"/>
      <c r="AT75" s="1041"/>
      <c r="AU75" s="1042"/>
      <c r="AV75" s="940"/>
      <c r="AW75" s="941"/>
      <c r="AX75" s="941"/>
      <c r="AY75" s="942"/>
      <c r="AZ75" s="988"/>
      <c r="BA75" s="989"/>
      <c r="BB75" s="989"/>
      <c r="BC75" s="990"/>
      <c r="BD75" s="940"/>
      <c r="BE75" s="941"/>
      <c r="BF75" s="941"/>
      <c r="BG75" s="942"/>
      <c r="BH75" s="940"/>
      <c r="BI75" s="941"/>
      <c r="BJ75" s="941"/>
      <c r="BK75" s="942"/>
      <c r="BL75" s="160"/>
      <c r="BM75" s="161"/>
      <c r="BN75" s="161"/>
      <c r="BO75" s="162"/>
      <c r="BP75" s="940"/>
      <c r="BQ75" s="941"/>
      <c r="BR75" s="941"/>
      <c r="BS75" s="942"/>
      <c r="BT75" s="1060"/>
      <c r="BU75" s="1061"/>
      <c r="BV75" s="1062"/>
      <c r="BW75" s="120"/>
      <c r="BX75" s="121"/>
    </row>
    <row r="76" spans="2:76" ht="12" customHeight="1">
      <c r="B76" s="206"/>
      <c r="C76" s="127"/>
      <c r="D76" s="1038"/>
      <c r="E76" s="1039"/>
      <c r="F76" s="1038"/>
      <c r="G76" s="1039"/>
      <c r="H76" s="118"/>
      <c r="I76" s="118"/>
      <c r="J76" s="119"/>
      <c r="K76" s="119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8"/>
      <c r="W76" s="16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23"/>
      <c r="AI76" s="767"/>
      <c r="AJ76" s="768"/>
      <c r="AK76" s="768"/>
      <c r="AL76" s="768"/>
      <c r="AM76" s="768"/>
      <c r="AN76" s="768"/>
      <c r="AO76" s="768"/>
      <c r="AP76" s="768"/>
      <c r="AQ76" s="768"/>
      <c r="AR76" s="769"/>
      <c r="AS76" s="1056"/>
      <c r="AT76" s="1041"/>
      <c r="AU76" s="1042"/>
      <c r="AV76" s="940"/>
      <c r="AW76" s="941"/>
      <c r="AX76" s="941"/>
      <c r="AY76" s="942"/>
      <c r="AZ76" s="988"/>
      <c r="BA76" s="989"/>
      <c r="BB76" s="989"/>
      <c r="BC76" s="990"/>
      <c r="BD76" s="940"/>
      <c r="BE76" s="941"/>
      <c r="BF76" s="941"/>
      <c r="BG76" s="942"/>
      <c r="BH76" s="940"/>
      <c r="BI76" s="941"/>
      <c r="BJ76" s="941"/>
      <c r="BK76" s="942"/>
      <c r="BL76" s="160"/>
      <c r="BM76" s="161"/>
      <c r="BN76" s="161"/>
      <c r="BO76" s="162"/>
      <c r="BP76" s="940"/>
      <c r="BQ76" s="941"/>
      <c r="BR76" s="941"/>
      <c r="BS76" s="942"/>
      <c r="BT76" s="1060"/>
      <c r="BU76" s="1061"/>
      <c r="BV76" s="1062"/>
      <c r="BW76" s="120"/>
      <c r="BX76" s="121"/>
    </row>
    <row r="77" spans="2:76" ht="12.25" customHeight="1" thickBot="1">
      <c r="B77" s="224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5"/>
      <c r="BB77" s="225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5"/>
      <c r="BS77" s="225"/>
      <c r="BT77" s="225"/>
      <c r="BU77" s="225"/>
      <c r="BV77" s="225"/>
      <c r="BW77" s="226"/>
      <c r="BX77" s="227"/>
    </row>
    <row r="78" spans="2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2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2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</sheetData>
  <mergeCells count="636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W18:AH19"/>
    <mergeCell ref="AI18:AR19"/>
    <mergeCell ref="AS18:AU19"/>
    <mergeCell ref="AV18:BS18"/>
    <mergeCell ref="AV20:AY20"/>
    <mergeCell ref="AZ20:BC20"/>
    <mergeCell ref="BD20:BG20"/>
    <mergeCell ref="BH20:BK20"/>
    <mergeCell ref="BL20:BO20"/>
    <mergeCell ref="BT18:BV19"/>
    <mergeCell ref="AV19:AY19"/>
    <mergeCell ref="AZ19:BC19"/>
    <mergeCell ref="BD19:BG19"/>
    <mergeCell ref="BH19:BK19"/>
    <mergeCell ref="BL19:BO19"/>
    <mergeCell ref="BP19:BS19"/>
    <mergeCell ref="D24:E24"/>
    <mergeCell ref="F24:G24"/>
    <mergeCell ref="AI24:AR24"/>
    <mergeCell ref="AS24:AU24"/>
    <mergeCell ref="AV24:AY24"/>
    <mergeCell ref="AZ24:BC24"/>
    <mergeCell ref="BD24:BG24"/>
    <mergeCell ref="BP20:BS20"/>
    <mergeCell ref="BT20:BV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BD22:BG22"/>
    <mergeCell ref="BH24:BK24"/>
    <mergeCell ref="BL24:BO24"/>
    <mergeCell ref="BP24:BS24"/>
    <mergeCell ref="BT24:BV24"/>
    <mergeCell ref="BD23:BG23"/>
    <mergeCell ref="BH23:BK23"/>
    <mergeCell ref="BL23:BO23"/>
    <mergeCell ref="BP23:BS23"/>
    <mergeCell ref="BT23:BV23"/>
    <mergeCell ref="BH27:BK27"/>
    <mergeCell ref="BL27:BO27"/>
    <mergeCell ref="BP27:BS27"/>
    <mergeCell ref="BH25:BK25"/>
    <mergeCell ref="BL25:BO25"/>
    <mergeCell ref="BP25:BS25"/>
    <mergeCell ref="BT25:BV25"/>
    <mergeCell ref="D26:E26"/>
    <mergeCell ref="F26:G26"/>
    <mergeCell ref="AS26:AU26"/>
    <mergeCell ref="AV26:AY26"/>
    <mergeCell ref="AZ26:BC26"/>
    <mergeCell ref="BD26:BG26"/>
    <mergeCell ref="D25:E25"/>
    <mergeCell ref="F25:G25"/>
    <mergeCell ref="AS25:AU25"/>
    <mergeCell ref="AV25:AY25"/>
    <mergeCell ref="AZ25:BC25"/>
    <mergeCell ref="BD25:BG25"/>
    <mergeCell ref="BH26:BK26"/>
    <mergeCell ref="BL26:BO26"/>
    <mergeCell ref="BP26:BS26"/>
    <mergeCell ref="BT26:BV26"/>
    <mergeCell ref="D31:E31"/>
    <mergeCell ref="F31:G31"/>
    <mergeCell ref="AI31:AR31"/>
    <mergeCell ref="AS31:AU31"/>
    <mergeCell ref="AV31:AY31"/>
    <mergeCell ref="AZ31:BC31"/>
    <mergeCell ref="BD31:BG31"/>
    <mergeCell ref="BT27:BV27"/>
    <mergeCell ref="D28:E28"/>
    <mergeCell ref="F28:G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S27:AU27"/>
    <mergeCell ref="AV27:AY27"/>
    <mergeCell ref="AZ27:BC27"/>
    <mergeCell ref="BD27:BG27"/>
    <mergeCell ref="BH29:BK29"/>
    <mergeCell ref="BL29:BO29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D29:E29"/>
    <mergeCell ref="F29:G29"/>
    <mergeCell ref="AS29:AU29"/>
    <mergeCell ref="AV29:AY29"/>
    <mergeCell ref="AZ29:BC29"/>
    <mergeCell ref="BD29:BG29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BL32:BO32"/>
    <mergeCell ref="BP32:BS32"/>
    <mergeCell ref="BT32:BV32"/>
    <mergeCell ref="AZ32:BC32"/>
    <mergeCell ref="BT34:BV34"/>
    <mergeCell ref="D35:E35"/>
    <mergeCell ref="F35:G35"/>
    <mergeCell ref="AI35:AR35"/>
    <mergeCell ref="AS35:AU35"/>
    <mergeCell ref="AV35:AY35"/>
    <mergeCell ref="AZ35:BC35"/>
    <mergeCell ref="D34:E34"/>
    <mergeCell ref="F34:G34"/>
    <mergeCell ref="AI34:AR34"/>
    <mergeCell ref="AS34:AU34"/>
    <mergeCell ref="AV34:AY34"/>
    <mergeCell ref="AZ34:BC34"/>
    <mergeCell ref="BD35:BG35"/>
    <mergeCell ref="BH35:BK35"/>
    <mergeCell ref="BP35:BS35"/>
    <mergeCell ref="BT35:BV35"/>
    <mergeCell ref="D38:E38"/>
    <mergeCell ref="F38:G38"/>
    <mergeCell ref="AI38:AR38"/>
    <mergeCell ref="AS38:AU38"/>
    <mergeCell ref="AV38:AY38"/>
    <mergeCell ref="AZ38:BC38"/>
    <mergeCell ref="BD34:BG34"/>
    <mergeCell ref="BH34:BK34"/>
    <mergeCell ref="BP34:BS34"/>
    <mergeCell ref="BD36:BG36"/>
    <mergeCell ref="BH36:BK36"/>
    <mergeCell ref="BP36:BS36"/>
    <mergeCell ref="BD38:BG38"/>
    <mergeCell ref="BH38:BK38"/>
    <mergeCell ref="BL38:BO38"/>
    <mergeCell ref="BP38:BS38"/>
    <mergeCell ref="BT36:BV36"/>
    <mergeCell ref="D37:E37"/>
    <mergeCell ref="F37:G37"/>
    <mergeCell ref="AI37:AR37"/>
    <mergeCell ref="AS37:AU37"/>
    <mergeCell ref="AV37:AY37"/>
    <mergeCell ref="AZ37:BC37"/>
    <mergeCell ref="D36:E36"/>
    <mergeCell ref="F36:G36"/>
    <mergeCell ref="AI36:AR36"/>
    <mergeCell ref="AS36:AU36"/>
    <mergeCell ref="AV36:AY36"/>
    <mergeCell ref="AZ36:BC36"/>
    <mergeCell ref="BT38:BV38"/>
    <mergeCell ref="BD37:BG37"/>
    <mergeCell ref="BH37:BK37"/>
    <mergeCell ref="BL37:BO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BD41:BG41"/>
    <mergeCell ref="BH41:BK41"/>
    <mergeCell ref="BL41:BO41"/>
    <mergeCell ref="BP41:BS41"/>
    <mergeCell ref="BT41:BV41"/>
    <mergeCell ref="AZ41:BC41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P42:BS42"/>
    <mergeCell ref="BT42:BV42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P43:BS43"/>
    <mergeCell ref="D45:E45"/>
    <mergeCell ref="F45:G45"/>
    <mergeCell ref="AI45:AR45"/>
    <mergeCell ref="AS45:AU45"/>
    <mergeCell ref="AV45:AY45"/>
    <mergeCell ref="BT46:BV46"/>
    <mergeCell ref="D47:E47"/>
    <mergeCell ref="F47:G47"/>
    <mergeCell ref="AI47:AR47"/>
    <mergeCell ref="AS47:AU47"/>
    <mergeCell ref="AV47:AY47"/>
    <mergeCell ref="AZ45:BC45"/>
    <mergeCell ref="BD45:BG45"/>
    <mergeCell ref="BH45:BK45"/>
    <mergeCell ref="BP45:BS45"/>
    <mergeCell ref="BT45:BV45"/>
    <mergeCell ref="D46:E46"/>
    <mergeCell ref="F46:G46"/>
    <mergeCell ref="AI46:AR46"/>
    <mergeCell ref="AS46:AU46"/>
    <mergeCell ref="AV46:AY46"/>
    <mergeCell ref="D48:E48"/>
    <mergeCell ref="F48:G48"/>
    <mergeCell ref="AI48:AR48"/>
    <mergeCell ref="AS48:AU48"/>
    <mergeCell ref="AV48:AY48"/>
    <mergeCell ref="AZ46:BC46"/>
    <mergeCell ref="BD46:BG46"/>
    <mergeCell ref="BH46:BK46"/>
    <mergeCell ref="BP46:BS46"/>
    <mergeCell ref="AZ48:BC48"/>
    <mergeCell ref="BD48:BG48"/>
    <mergeCell ref="BH48:BK48"/>
    <mergeCell ref="BL48:BO48"/>
    <mergeCell ref="BP48:BS48"/>
    <mergeCell ref="BT48:BV48"/>
    <mergeCell ref="AZ47:BC47"/>
    <mergeCell ref="BD47:BG47"/>
    <mergeCell ref="BH47:BK47"/>
    <mergeCell ref="BP47:BS47"/>
    <mergeCell ref="BT47:BV47"/>
    <mergeCell ref="D50:E50"/>
    <mergeCell ref="F50:G50"/>
    <mergeCell ref="AI50:AR50"/>
    <mergeCell ref="AS50:AU50"/>
    <mergeCell ref="AV50:AY50"/>
    <mergeCell ref="D49:E49"/>
    <mergeCell ref="F49:G49"/>
    <mergeCell ref="AI49:AR49"/>
    <mergeCell ref="AS49:AU49"/>
    <mergeCell ref="AV49:AY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AZ49:BC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D53:E53"/>
    <mergeCell ref="F53:G53"/>
    <mergeCell ref="AI53:AR53"/>
    <mergeCell ref="AS53:AU53"/>
    <mergeCell ref="AV53:AY53"/>
    <mergeCell ref="AZ53:BC53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D60:E60"/>
    <mergeCell ref="F60:G60"/>
    <mergeCell ref="AI60:AR60"/>
    <mergeCell ref="AS60:AU60"/>
    <mergeCell ref="AV60:AY60"/>
    <mergeCell ref="BD58:BG58"/>
    <mergeCell ref="BH58:BK58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AZ60:BC60"/>
    <mergeCell ref="BD60:BG60"/>
    <mergeCell ref="BH60:BK60"/>
    <mergeCell ref="BL60:BO60"/>
    <mergeCell ref="BP60:BS60"/>
    <mergeCell ref="BT60:BV60"/>
    <mergeCell ref="BD59:BG59"/>
    <mergeCell ref="BH59:BK59"/>
    <mergeCell ref="BL59:BO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BD67:BG67"/>
    <mergeCell ref="BH67:BK67"/>
    <mergeCell ref="BL67:BO67"/>
    <mergeCell ref="BP67:BS67"/>
    <mergeCell ref="BT67:BV67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7:BC67"/>
    <mergeCell ref="AZ68:BC68"/>
    <mergeCell ref="BD68:BG68"/>
    <mergeCell ref="BH68:BK68"/>
    <mergeCell ref="BP68:BS68"/>
    <mergeCell ref="BT68:BV68"/>
    <mergeCell ref="AI73:AR73"/>
    <mergeCell ref="BT69:BV69"/>
    <mergeCell ref="D70:E70"/>
    <mergeCell ref="F70:G70"/>
    <mergeCell ref="AI70:AR70"/>
    <mergeCell ref="AS70:AU70"/>
    <mergeCell ref="AV70:AY70"/>
    <mergeCell ref="AZ70:BC70"/>
    <mergeCell ref="BD70:BG70"/>
    <mergeCell ref="BH70:BK70"/>
    <mergeCell ref="BP70:BS70"/>
    <mergeCell ref="BT70:BV70"/>
    <mergeCell ref="D69:E69"/>
    <mergeCell ref="F69:G69"/>
    <mergeCell ref="AI69:AR69"/>
    <mergeCell ref="AS69:AU69"/>
    <mergeCell ref="AV69:AY69"/>
    <mergeCell ref="AZ69:BC69"/>
    <mergeCell ref="BD69:BG69"/>
    <mergeCell ref="BH69:BK69"/>
    <mergeCell ref="BP69:BS69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S73:AU73"/>
    <mergeCell ref="AV73:AY73"/>
    <mergeCell ref="BT74:BV74"/>
    <mergeCell ref="D75:E75"/>
    <mergeCell ref="F75:G75"/>
    <mergeCell ref="AI75:AR75"/>
    <mergeCell ref="AS75:AU75"/>
    <mergeCell ref="AV75:AY75"/>
    <mergeCell ref="AZ73:BC73"/>
    <mergeCell ref="BD73:BG73"/>
    <mergeCell ref="BH73:BK73"/>
    <mergeCell ref="BP73:BS73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D73:E73"/>
    <mergeCell ref="F73:G73"/>
    <mergeCell ref="BT76:BV76"/>
    <mergeCell ref="AZ75:BC75"/>
    <mergeCell ref="BD75:BG75"/>
    <mergeCell ref="BH75:BK75"/>
    <mergeCell ref="BP75:BS75"/>
    <mergeCell ref="BT75:BV75"/>
    <mergeCell ref="D76:E76"/>
    <mergeCell ref="F76:G76"/>
    <mergeCell ref="AI76:AR76"/>
    <mergeCell ref="AS76:AU76"/>
    <mergeCell ref="AV76:AY76"/>
    <mergeCell ref="AZ76:BC76"/>
    <mergeCell ref="BD76:BG76"/>
    <mergeCell ref="BH76:BK76"/>
    <mergeCell ref="BP76:BS76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Z125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3" t="s">
        <v>0</v>
      </c>
      <c r="O2" s="724"/>
      <c r="P2" s="724"/>
      <c r="Q2" s="724"/>
      <c r="R2" s="724"/>
      <c r="S2" s="724"/>
      <c r="T2" s="725"/>
      <c r="U2" s="723" t="s">
        <v>1</v>
      </c>
      <c r="V2" s="724"/>
      <c r="W2" s="724"/>
      <c r="X2" s="724"/>
      <c r="Y2" s="724"/>
      <c r="Z2" s="724"/>
      <c r="AA2" s="725"/>
      <c r="AB2" s="726" t="s">
        <v>2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3" t="s">
        <v>3</v>
      </c>
      <c r="O4" s="724"/>
      <c r="P4" s="724"/>
      <c r="Q4" s="724"/>
      <c r="R4" s="724"/>
      <c r="S4" s="724"/>
      <c r="T4" s="725"/>
      <c r="U4" s="1211" t="s">
        <v>4</v>
      </c>
      <c r="V4" s="1212"/>
      <c r="W4" s="1212"/>
      <c r="X4" s="1212"/>
      <c r="Y4" s="1212"/>
      <c r="Z4" s="1212"/>
      <c r="AA4" s="1213"/>
      <c r="AB4" s="723" t="s">
        <v>5</v>
      </c>
      <c r="AC4" s="724"/>
      <c r="AD4" s="724"/>
      <c r="AE4" s="724"/>
      <c r="AF4" s="724"/>
      <c r="AG4" s="724"/>
      <c r="AH4" s="724"/>
      <c r="AI4" s="724"/>
      <c r="AJ4" s="724"/>
      <c r="AK4" s="725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62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VEHICLE_MODEL_SETTING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VEHICLE_MODEL_SETTING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46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SUM(BP20:BS69)</f>
        <v>95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8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8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8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8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471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138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764"/>
      <c r="AJ20" s="765"/>
      <c r="AK20" s="765"/>
      <c r="AL20" s="765"/>
      <c r="AM20" s="765"/>
      <c r="AN20" s="765"/>
      <c r="AO20" s="765"/>
      <c r="AP20" s="765"/>
      <c r="AQ20" s="765"/>
      <c r="AR20" s="766"/>
      <c r="AS20" s="752" t="s">
        <v>18</v>
      </c>
      <c r="AT20" s="752"/>
      <c r="AU20" s="752"/>
      <c r="AV20" s="741">
        <f>LEN(L20)+LEN(M20)+LEN(N20)+LEN(O20)+LEN(P20)+LEN(Q20)</f>
        <v>13</v>
      </c>
      <c r="AW20" s="742"/>
      <c r="AX20" s="742"/>
      <c r="AY20" s="743"/>
      <c r="AZ20" s="753">
        <v>16</v>
      </c>
      <c r="BA20" s="754"/>
      <c r="BB20" s="754"/>
      <c r="BC20" s="755"/>
      <c r="BD20" s="741">
        <f>IF(AS20="String", AZ20, IF(AS20="Number",ROUNDUP(AZ20/2,0),0))</f>
        <v>16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29</v>
      </c>
      <c r="BQ20" s="742"/>
      <c r="BR20" s="742"/>
      <c r="BS20" s="743"/>
      <c r="BT20" s="780"/>
      <c r="BU20" s="781"/>
      <c r="BV20" s="782"/>
      <c r="BW20" s="255"/>
      <c r="BX20" s="252"/>
    </row>
    <row r="21" spans="2:78" s="234" customFormat="1" ht="48" customHeight="1">
      <c r="B21" s="253"/>
      <c r="C21" s="259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141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2" t="s">
        <v>139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649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763" t="s">
        <v>42</v>
      </c>
      <c r="AT21" s="763"/>
      <c r="AU21" s="763"/>
      <c r="AV21" s="741">
        <f>LEN(L21)+LEN(M21)+LEN(N21)+LEN(O21)+LEN(P21)+LEN(Q21)</f>
        <v>24</v>
      </c>
      <c r="AW21" s="742"/>
      <c r="AX21" s="742"/>
      <c r="AY21" s="743"/>
      <c r="AZ21" s="759">
        <v>3</v>
      </c>
      <c r="BA21" s="760"/>
      <c r="BB21" s="761"/>
      <c r="BC21" s="762"/>
      <c r="BD21" s="741">
        <f>IF(AS21="String", AZ21, IF(AS21="Number",ROUNDUP(AZ21/2,0),0))</f>
        <v>2</v>
      </c>
      <c r="BE21" s="742"/>
      <c r="BF21" s="742"/>
      <c r="BG21" s="743"/>
      <c r="BH21" s="753">
        <f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27</v>
      </c>
      <c r="BQ21" s="742"/>
      <c r="BR21" s="742"/>
      <c r="BS21" s="743"/>
      <c r="BT21" s="777"/>
      <c r="BU21" s="778"/>
      <c r="BV21" s="779"/>
      <c r="BW21" s="255"/>
      <c r="BX21" s="252"/>
      <c r="BZ21" s="234">
        <f>LEN(L21)</f>
        <v>24</v>
      </c>
    </row>
    <row r="22" spans="2:78" s="234" customFormat="1" ht="57.75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348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347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49" t="s">
        <v>662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63" t="s">
        <v>42</v>
      </c>
      <c r="AT22" s="763"/>
      <c r="AU22" s="763"/>
      <c r="AV22" s="741">
        <f>LEN(L22)+LEN(M22)+LEN(N22)+LEN(O22)+LEN(P22)+LEN(Q22)</f>
        <v>24</v>
      </c>
      <c r="AW22" s="742"/>
      <c r="AX22" s="742"/>
      <c r="AY22" s="743"/>
      <c r="AZ22" s="753">
        <v>1</v>
      </c>
      <c r="BA22" s="754"/>
      <c r="BB22" s="754"/>
      <c r="BC22" s="755"/>
      <c r="BD22" s="741">
        <f>IF(AS22="String", AZ22, IF(AS22="Number",ROUNDUP(AZ22/2,0),0))</f>
        <v>1</v>
      </c>
      <c r="BE22" s="742"/>
      <c r="BF22" s="742"/>
      <c r="BG22" s="743"/>
      <c r="BH22" s="753">
        <f>IF(AS22="Number",1,IF(AS22="List",3,IF(AS22="Map", 3, IF(AS22="Boolean",1,0))))</f>
        <v>1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26</v>
      </c>
      <c r="BQ22" s="742"/>
      <c r="BR22" s="742"/>
      <c r="BS22" s="743"/>
      <c r="BT22" s="777"/>
      <c r="BU22" s="778"/>
      <c r="BV22" s="779"/>
      <c r="BW22" s="255"/>
      <c r="BX22" s="252"/>
    </row>
    <row r="23" spans="2:78" s="234" customFormat="1" ht="47.25" customHeight="1">
      <c r="B23" s="253"/>
      <c r="C23" s="259">
        <v>4</v>
      </c>
      <c r="D23" s="747"/>
      <c r="E23" s="748"/>
      <c r="F23" s="747"/>
      <c r="G23" s="748"/>
      <c r="H23" s="266"/>
      <c r="I23" s="266"/>
      <c r="J23" s="267"/>
      <c r="K23" s="267"/>
      <c r="L23" s="20" t="s">
        <v>140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376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49" t="s">
        <v>663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763" t="s">
        <v>42</v>
      </c>
      <c r="AT23" s="763"/>
      <c r="AU23" s="763"/>
      <c r="AV23" s="741">
        <f>LEN(L23)+LEN(M23)+LEN(N23)+LEN(O23)+LEN(P23)+LEN(Q23)</f>
        <v>11</v>
      </c>
      <c r="AW23" s="742"/>
      <c r="AX23" s="742"/>
      <c r="AY23" s="743"/>
      <c r="AZ23" s="759">
        <v>1</v>
      </c>
      <c r="BA23" s="760"/>
      <c r="BB23" s="761"/>
      <c r="BC23" s="762"/>
      <c r="BD23" s="741">
        <f>IF(AS23="String", AZ23, IF(AS23="Number",ROUNDUP(AZ23/2,0),0))</f>
        <v>1</v>
      </c>
      <c r="BE23" s="742"/>
      <c r="BF23" s="742"/>
      <c r="BG23" s="743"/>
      <c r="BH23" s="753">
        <f>IF(AS23="Number",1,IF(AS23="List",3,IF(AS23="Map", 3, IF(AS23="Boolean",1,0))))</f>
        <v>1</v>
      </c>
      <c r="BI23" s="754"/>
      <c r="BJ23" s="754"/>
      <c r="BK23" s="755"/>
      <c r="BL23" s="753"/>
      <c r="BM23" s="754"/>
      <c r="BN23" s="754"/>
      <c r="BO23" s="755"/>
      <c r="BP23" s="741">
        <f>AV23+BD23+BH23</f>
        <v>13</v>
      </c>
      <c r="BQ23" s="742"/>
      <c r="BR23" s="742"/>
      <c r="BS23" s="743"/>
      <c r="BT23" s="770"/>
      <c r="BU23" s="771"/>
      <c r="BV23" s="772"/>
      <c r="BW23" s="255"/>
      <c r="BX23" s="252"/>
    </row>
    <row r="24" spans="2:78" s="234" customFormat="1" ht="12" customHeight="1">
      <c r="B24" s="253"/>
      <c r="C24" s="259"/>
      <c r="D24" s="747"/>
      <c r="E24" s="748"/>
      <c r="F24" s="747"/>
      <c r="G24" s="748"/>
      <c r="H24" s="266"/>
      <c r="I24" s="266"/>
      <c r="J24" s="267"/>
      <c r="K24" s="267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4"/>
      <c r="AJ24" s="765"/>
      <c r="AK24" s="765"/>
      <c r="AL24" s="765"/>
      <c r="AM24" s="765"/>
      <c r="AN24" s="765"/>
      <c r="AO24" s="765"/>
      <c r="AP24" s="765"/>
      <c r="AQ24" s="765"/>
      <c r="AR24" s="766"/>
      <c r="AS24" s="763"/>
      <c r="AT24" s="763"/>
      <c r="AU24" s="763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53"/>
      <c r="BM24" s="754"/>
      <c r="BN24" s="754"/>
      <c r="BO24" s="755"/>
      <c r="BP24" s="741"/>
      <c r="BQ24" s="742"/>
      <c r="BR24" s="742"/>
      <c r="BS24" s="743"/>
      <c r="BT24" s="770"/>
      <c r="BU24" s="771"/>
      <c r="BV24" s="772"/>
      <c r="BW24" s="255"/>
      <c r="BX24" s="252"/>
    </row>
    <row r="25" spans="2:78" s="234" customFormat="1" ht="12" customHeigh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764"/>
      <c r="AJ25" s="765"/>
      <c r="AK25" s="765"/>
      <c r="AL25" s="765"/>
      <c r="AM25" s="765"/>
      <c r="AN25" s="765"/>
      <c r="AO25" s="765"/>
      <c r="AP25" s="765"/>
      <c r="AQ25" s="765"/>
      <c r="AR25" s="766"/>
      <c r="AS25" s="973"/>
      <c r="AT25" s="973"/>
      <c r="AU25" s="973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53"/>
      <c r="BM25" s="754"/>
      <c r="BN25" s="754"/>
      <c r="BO25" s="755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8" s="234" customFormat="1" ht="12" customHeight="1">
      <c r="B26" s="253"/>
      <c r="C26" s="259"/>
      <c r="D26" s="747"/>
      <c r="E26" s="748"/>
      <c r="F26" s="747"/>
      <c r="G26" s="748"/>
      <c r="H26" s="261"/>
      <c r="I26" s="261"/>
      <c r="J26" s="262"/>
      <c r="K26" s="262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7"/>
      <c r="W26" s="28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7"/>
      <c r="AI26" s="815"/>
      <c r="AJ26" s="816"/>
      <c r="AK26" s="816"/>
      <c r="AL26" s="816"/>
      <c r="AM26" s="816"/>
      <c r="AN26" s="816"/>
      <c r="AO26" s="816"/>
      <c r="AP26" s="816"/>
      <c r="AQ26" s="816"/>
      <c r="AR26" s="817"/>
      <c r="AS26" s="763"/>
      <c r="AT26" s="763"/>
      <c r="AU26" s="763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7"/>
      <c r="BU26" s="778"/>
      <c r="BV26" s="779"/>
      <c r="BW26" s="255"/>
      <c r="BX26" s="252"/>
    </row>
    <row r="27" spans="2:78" s="234" customFormat="1" ht="12" customHeight="1">
      <c r="B27" s="253"/>
      <c r="C27" s="259"/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64"/>
      <c r="AJ27" s="765"/>
      <c r="AK27" s="765"/>
      <c r="AL27" s="765"/>
      <c r="AM27" s="765"/>
      <c r="AN27" s="765"/>
      <c r="AO27" s="765"/>
      <c r="AP27" s="765"/>
      <c r="AQ27" s="765"/>
      <c r="AR27" s="766"/>
      <c r="AS27" s="973"/>
      <c r="AT27" s="973"/>
      <c r="AU27" s="973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8" s="234" customFormat="1" ht="12" customHeight="1">
      <c r="B28" s="253"/>
      <c r="C28" s="261"/>
      <c r="D28" s="747"/>
      <c r="E28" s="748"/>
      <c r="F28" s="747"/>
      <c r="G28" s="748"/>
      <c r="H28" s="266"/>
      <c r="I28" s="266"/>
      <c r="J28" s="267"/>
      <c r="K28" s="267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7"/>
      <c r="W28" s="22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7"/>
      <c r="AI28" s="764"/>
      <c r="AJ28" s="765"/>
      <c r="AK28" s="765"/>
      <c r="AL28" s="765"/>
      <c r="AM28" s="765"/>
      <c r="AN28" s="765"/>
      <c r="AO28" s="765"/>
      <c r="AP28" s="765"/>
      <c r="AQ28" s="765"/>
      <c r="AR28" s="766"/>
      <c r="AS28" s="973"/>
      <c r="AT28" s="973"/>
      <c r="AU28" s="973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8" s="234" customFormat="1">
      <c r="B29" s="253"/>
      <c r="C29" s="259"/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7"/>
      <c r="AI29" s="939"/>
      <c r="AJ29" s="986"/>
      <c r="AK29" s="986"/>
      <c r="AL29" s="986"/>
      <c r="AM29" s="986"/>
      <c r="AN29" s="986"/>
      <c r="AO29" s="986"/>
      <c r="AP29" s="986"/>
      <c r="AQ29" s="986"/>
      <c r="AR29" s="987"/>
      <c r="AS29" s="973"/>
      <c r="AT29" s="973"/>
      <c r="AU29" s="973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3"/>
      <c r="BU29" s="774"/>
      <c r="BV29" s="775"/>
      <c r="BW29" s="255"/>
      <c r="BX29" s="252"/>
    </row>
    <row r="30" spans="2:78" s="234" customFormat="1" ht="12.25" customHeight="1">
      <c r="B30" s="253"/>
      <c r="C30" s="259"/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939"/>
      <c r="AJ30" s="986"/>
      <c r="AK30" s="986"/>
      <c r="AL30" s="986"/>
      <c r="AM30" s="986"/>
      <c r="AN30" s="986"/>
      <c r="AO30" s="986"/>
      <c r="AP30" s="986"/>
      <c r="AQ30" s="986"/>
      <c r="AR30" s="987"/>
      <c r="AS30" s="973"/>
      <c r="AT30" s="973"/>
      <c r="AU30" s="973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3"/>
      <c r="BU30" s="774"/>
      <c r="BV30" s="775"/>
      <c r="BW30" s="255"/>
      <c r="BX30" s="252"/>
    </row>
    <row r="31" spans="2:78" s="234" customFormat="1" ht="12.25" customHeight="1">
      <c r="B31" s="253"/>
      <c r="C31" s="261"/>
      <c r="D31" s="747"/>
      <c r="E31" s="748"/>
      <c r="F31" s="747"/>
      <c r="G31" s="748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939"/>
      <c r="AJ31" s="986"/>
      <c r="AK31" s="986"/>
      <c r="AL31" s="986"/>
      <c r="AM31" s="986"/>
      <c r="AN31" s="986"/>
      <c r="AO31" s="986"/>
      <c r="AP31" s="986"/>
      <c r="AQ31" s="986"/>
      <c r="AR31" s="987"/>
      <c r="AS31" s="973"/>
      <c r="AT31" s="973"/>
      <c r="AU31" s="973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53"/>
      <c r="BM31" s="754"/>
      <c r="BN31" s="754"/>
      <c r="BO31" s="755"/>
      <c r="BP31" s="741"/>
      <c r="BQ31" s="742"/>
      <c r="BR31" s="742"/>
      <c r="BS31" s="743"/>
      <c r="BT31" s="770"/>
      <c r="BU31" s="771"/>
      <c r="BV31" s="772"/>
      <c r="BW31" s="255"/>
      <c r="BX31" s="252"/>
    </row>
    <row r="32" spans="2:78" s="234" customFormat="1" ht="12.25" customHeight="1">
      <c r="B32" s="253"/>
      <c r="C32" s="259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973"/>
      <c r="AT32" s="973"/>
      <c r="AU32" s="973"/>
      <c r="AV32" s="741"/>
      <c r="AW32" s="742"/>
      <c r="AX32" s="742"/>
      <c r="AY32" s="743"/>
      <c r="AZ32" s="756"/>
      <c r="BA32" s="757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.25" customHeight="1">
      <c r="B33" s="253"/>
      <c r="C33" s="259"/>
      <c r="D33" s="280"/>
      <c r="E33" s="281"/>
      <c r="F33" s="280"/>
      <c r="G33" s="281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978"/>
      <c r="AK33" s="978"/>
      <c r="AL33" s="978"/>
      <c r="AM33" s="978"/>
      <c r="AN33" s="978"/>
      <c r="AO33" s="978"/>
      <c r="AP33" s="978"/>
      <c r="AQ33" s="978"/>
      <c r="AR33" s="979"/>
      <c r="AS33" s="971"/>
      <c r="AT33" s="971"/>
      <c r="AU33" s="971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53"/>
      <c r="BM33" s="754"/>
      <c r="BN33" s="754"/>
      <c r="BO33" s="755"/>
      <c r="BP33" s="741"/>
      <c r="BQ33" s="742"/>
      <c r="BR33" s="742"/>
      <c r="BS33" s="743"/>
      <c r="BT33" s="773"/>
      <c r="BU33" s="774"/>
      <c r="BV33" s="775"/>
      <c r="BW33" s="255"/>
      <c r="BX33" s="252"/>
    </row>
    <row r="34" spans="2:76" s="234" customFormat="1" ht="12.25" customHeight="1">
      <c r="B34" s="253"/>
      <c r="C34" s="261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2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764"/>
      <c r="AJ34" s="765"/>
      <c r="AK34" s="765"/>
      <c r="AL34" s="765"/>
      <c r="AM34" s="765"/>
      <c r="AN34" s="765"/>
      <c r="AO34" s="765"/>
      <c r="AP34" s="765"/>
      <c r="AQ34" s="765"/>
      <c r="AR34" s="766"/>
      <c r="AS34" s="971"/>
      <c r="AT34" s="971"/>
      <c r="AU34" s="971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53"/>
      <c r="BM34" s="754"/>
      <c r="BN34" s="754"/>
      <c r="BO34" s="755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.25" customHeight="1">
      <c r="B35" s="253"/>
      <c r="C35" s="259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764"/>
      <c r="AJ35" s="765"/>
      <c r="AK35" s="765"/>
      <c r="AL35" s="765"/>
      <c r="AM35" s="765"/>
      <c r="AN35" s="765"/>
      <c r="AO35" s="765"/>
      <c r="AP35" s="765"/>
      <c r="AQ35" s="765"/>
      <c r="AR35" s="766"/>
      <c r="AS35" s="973"/>
      <c r="AT35" s="973"/>
      <c r="AU35" s="973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53"/>
      <c r="BI35" s="754"/>
      <c r="BJ35" s="754"/>
      <c r="BK35" s="755"/>
      <c r="BL35" s="753"/>
      <c r="BM35" s="754"/>
      <c r="BN35" s="754"/>
      <c r="BO35" s="755"/>
      <c r="BP35" s="741"/>
      <c r="BQ35" s="742"/>
      <c r="BR35" s="742"/>
      <c r="BS35" s="743"/>
      <c r="BT35" s="770"/>
      <c r="BU35" s="771"/>
      <c r="BV35" s="772"/>
      <c r="BW35" s="255"/>
      <c r="BX35" s="252"/>
    </row>
    <row r="36" spans="2:76" s="234" customFormat="1" ht="12.25" customHeight="1">
      <c r="B36" s="253"/>
      <c r="C36" s="259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1"/>
      <c r="AI36" s="764"/>
      <c r="AJ36" s="765"/>
      <c r="AK36" s="765"/>
      <c r="AL36" s="765"/>
      <c r="AM36" s="765"/>
      <c r="AN36" s="765"/>
      <c r="AO36" s="765"/>
      <c r="AP36" s="765"/>
      <c r="AQ36" s="765"/>
      <c r="AR36" s="766"/>
      <c r="AS36" s="973"/>
      <c r="AT36" s="973"/>
      <c r="AU36" s="973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53"/>
      <c r="BI36" s="754"/>
      <c r="BJ36" s="754"/>
      <c r="BK36" s="755"/>
      <c r="BL36" s="753"/>
      <c r="BM36" s="754"/>
      <c r="BN36" s="754"/>
      <c r="BO36" s="755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.25" customHeight="1">
      <c r="B37" s="244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1"/>
      <c r="AI37" s="764"/>
      <c r="AJ37" s="765"/>
      <c r="AK37" s="765"/>
      <c r="AL37" s="765"/>
      <c r="AM37" s="765"/>
      <c r="AN37" s="765"/>
      <c r="AO37" s="765"/>
      <c r="AP37" s="765"/>
      <c r="AQ37" s="765"/>
      <c r="AR37" s="766"/>
      <c r="AS37" s="973"/>
      <c r="AT37" s="973"/>
      <c r="AU37" s="973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53"/>
      <c r="BI37" s="754"/>
      <c r="BJ37" s="754"/>
      <c r="BK37" s="755"/>
      <c r="BL37" s="753"/>
      <c r="BM37" s="754"/>
      <c r="BN37" s="754"/>
      <c r="BO37" s="755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.25" customHeight="1">
      <c r="B38" s="244"/>
      <c r="C38" s="259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764"/>
      <c r="AJ38" s="765"/>
      <c r="AK38" s="765"/>
      <c r="AL38" s="765"/>
      <c r="AM38" s="765"/>
      <c r="AN38" s="765"/>
      <c r="AO38" s="765"/>
      <c r="AP38" s="765"/>
      <c r="AQ38" s="765"/>
      <c r="AR38" s="766"/>
      <c r="AS38" s="973"/>
      <c r="AT38" s="973"/>
      <c r="AU38" s="973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53"/>
      <c r="BI38" s="754"/>
      <c r="BJ38" s="754"/>
      <c r="BK38" s="755"/>
      <c r="BL38" s="753"/>
      <c r="BM38" s="754"/>
      <c r="BN38" s="754"/>
      <c r="BO38" s="755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764"/>
      <c r="AJ39" s="765"/>
      <c r="AK39" s="765"/>
      <c r="AL39" s="765"/>
      <c r="AM39" s="765"/>
      <c r="AN39" s="765"/>
      <c r="AO39" s="765"/>
      <c r="AP39" s="765"/>
      <c r="AQ39" s="765"/>
      <c r="AR39" s="766"/>
      <c r="AS39" s="973"/>
      <c r="AT39" s="973"/>
      <c r="AU39" s="973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53"/>
      <c r="BI39" s="754"/>
      <c r="BJ39" s="754"/>
      <c r="BK39" s="755"/>
      <c r="BL39" s="753"/>
      <c r="BM39" s="754"/>
      <c r="BN39" s="754"/>
      <c r="BO39" s="755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59"/>
      <c r="D40" s="747"/>
      <c r="E40" s="748"/>
      <c r="F40" s="747"/>
      <c r="G40" s="748"/>
      <c r="H40" s="261"/>
      <c r="I40" s="261"/>
      <c r="J40" s="262"/>
      <c r="K40" s="262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7"/>
      <c r="W40" s="28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7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63"/>
      <c r="AT40" s="763"/>
      <c r="AU40" s="763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53"/>
      <c r="BI40" s="754"/>
      <c r="BJ40" s="754"/>
      <c r="BK40" s="755"/>
      <c r="BL40" s="753"/>
      <c r="BM40" s="754"/>
      <c r="BN40" s="754"/>
      <c r="BO40" s="755"/>
      <c r="BP40" s="741"/>
      <c r="BQ40" s="742"/>
      <c r="BR40" s="742"/>
      <c r="BS40" s="743"/>
      <c r="BT40" s="777"/>
      <c r="BU40" s="778"/>
      <c r="BV40" s="779"/>
      <c r="BW40" s="255"/>
      <c r="BX40" s="252"/>
    </row>
    <row r="41" spans="2:76" s="234" customFormat="1" ht="12" customHeight="1">
      <c r="B41" s="253"/>
      <c r="C41" s="259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764"/>
      <c r="AJ41" s="765"/>
      <c r="AK41" s="765"/>
      <c r="AL41" s="765"/>
      <c r="AM41" s="765"/>
      <c r="AN41" s="765"/>
      <c r="AO41" s="765"/>
      <c r="AP41" s="765"/>
      <c r="AQ41" s="765"/>
      <c r="AR41" s="766"/>
      <c r="AS41" s="973"/>
      <c r="AT41" s="973"/>
      <c r="AU41" s="973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7"/>
      <c r="W42" s="22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7"/>
      <c r="AI42" s="764"/>
      <c r="AJ42" s="765"/>
      <c r="AK42" s="765"/>
      <c r="AL42" s="765"/>
      <c r="AM42" s="765"/>
      <c r="AN42" s="765"/>
      <c r="AO42" s="765"/>
      <c r="AP42" s="765"/>
      <c r="AQ42" s="765"/>
      <c r="AR42" s="766"/>
      <c r="AS42" s="973"/>
      <c r="AT42" s="973"/>
      <c r="AU42" s="973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>
      <c r="B43" s="253"/>
      <c r="C43" s="259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7"/>
      <c r="AI43" s="939"/>
      <c r="AJ43" s="986"/>
      <c r="AK43" s="986"/>
      <c r="AL43" s="986"/>
      <c r="AM43" s="986"/>
      <c r="AN43" s="986"/>
      <c r="AO43" s="986"/>
      <c r="AP43" s="986"/>
      <c r="AQ43" s="986"/>
      <c r="AR43" s="987"/>
      <c r="AS43" s="973"/>
      <c r="AT43" s="973"/>
      <c r="AU43" s="973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.25" customHeight="1">
      <c r="B44" s="253"/>
      <c r="C44" s="259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939"/>
      <c r="AJ44" s="986"/>
      <c r="AK44" s="986"/>
      <c r="AL44" s="986"/>
      <c r="AM44" s="986"/>
      <c r="AN44" s="986"/>
      <c r="AO44" s="986"/>
      <c r="AP44" s="986"/>
      <c r="AQ44" s="986"/>
      <c r="AR44" s="987"/>
      <c r="AS44" s="973"/>
      <c r="AT44" s="973"/>
      <c r="AU44" s="973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.25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939"/>
      <c r="AJ45" s="986"/>
      <c r="AK45" s="986"/>
      <c r="AL45" s="986"/>
      <c r="AM45" s="986"/>
      <c r="AN45" s="986"/>
      <c r="AO45" s="986"/>
      <c r="AP45" s="986"/>
      <c r="AQ45" s="986"/>
      <c r="AR45" s="987"/>
      <c r="AS45" s="973"/>
      <c r="AT45" s="973"/>
      <c r="AU45" s="973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0"/>
      <c r="BU45" s="771"/>
      <c r="BV45" s="772"/>
      <c r="BW45" s="255"/>
      <c r="BX45" s="252"/>
    </row>
    <row r="46" spans="2:76" s="234" customFormat="1" ht="12.25" customHeight="1">
      <c r="B46" s="253"/>
      <c r="C46" s="259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764"/>
      <c r="AJ46" s="765"/>
      <c r="AK46" s="765"/>
      <c r="AL46" s="765"/>
      <c r="AM46" s="765"/>
      <c r="AN46" s="765"/>
      <c r="AO46" s="765"/>
      <c r="AP46" s="765"/>
      <c r="AQ46" s="765"/>
      <c r="AR46" s="766"/>
      <c r="AS46" s="973"/>
      <c r="AT46" s="973"/>
      <c r="AU46" s="973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.25" customHeight="1">
      <c r="B47" s="253"/>
      <c r="C47" s="259"/>
      <c r="D47" s="280"/>
      <c r="E47" s="281"/>
      <c r="F47" s="280"/>
      <c r="G47" s="281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815"/>
      <c r="AJ47" s="978"/>
      <c r="AK47" s="978"/>
      <c r="AL47" s="978"/>
      <c r="AM47" s="978"/>
      <c r="AN47" s="978"/>
      <c r="AO47" s="978"/>
      <c r="AP47" s="978"/>
      <c r="AQ47" s="978"/>
      <c r="AR47" s="979"/>
      <c r="AS47" s="971"/>
      <c r="AT47" s="971"/>
      <c r="AU47" s="971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3"/>
      <c r="BU47" s="774"/>
      <c r="BV47" s="775"/>
      <c r="BW47" s="255"/>
      <c r="BX47" s="252"/>
    </row>
    <row r="48" spans="2:76" s="234" customFormat="1" ht="12.25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764"/>
      <c r="AJ48" s="765"/>
      <c r="AK48" s="765"/>
      <c r="AL48" s="765"/>
      <c r="AM48" s="765"/>
      <c r="AN48" s="765"/>
      <c r="AO48" s="765"/>
      <c r="AP48" s="765"/>
      <c r="AQ48" s="765"/>
      <c r="AR48" s="766"/>
      <c r="AS48" s="971"/>
      <c r="AT48" s="971"/>
      <c r="AU48" s="971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73"/>
      <c r="BU48" s="774"/>
      <c r="BV48" s="775"/>
      <c r="BW48" s="255"/>
      <c r="BX48" s="252"/>
    </row>
    <row r="49" spans="2:76" s="234" customFormat="1" ht="12.25" customHeight="1">
      <c r="B49" s="253"/>
      <c r="C49" s="259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764"/>
      <c r="AJ49" s="765"/>
      <c r="AK49" s="765"/>
      <c r="AL49" s="765"/>
      <c r="AM49" s="765"/>
      <c r="AN49" s="765"/>
      <c r="AO49" s="765"/>
      <c r="AP49" s="765"/>
      <c r="AQ49" s="765"/>
      <c r="AR49" s="766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.25" customHeight="1">
      <c r="B50" s="253"/>
      <c r="C50" s="259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764"/>
      <c r="AJ50" s="765"/>
      <c r="AK50" s="765"/>
      <c r="AL50" s="765"/>
      <c r="AM50" s="765"/>
      <c r="AN50" s="765"/>
      <c r="AO50" s="765"/>
      <c r="AP50" s="765"/>
      <c r="AQ50" s="765"/>
      <c r="AR50" s="766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.25" customHeight="1">
      <c r="B51" s="244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764"/>
      <c r="AJ51" s="765"/>
      <c r="AK51" s="765"/>
      <c r="AL51" s="765"/>
      <c r="AM51" s="765"/>
      <c r="AN51" s="765"/>
      <c r="AO51" s="765"/>
      <c r="AP51" s="765"/>
      <c r="AQ51" s="765"/>
      <c r="AR51" s="766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.25" customHeight="1">
      <c r="B52" s="244"/>
      <c r="C52" s="259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764"/>
      <c r="AJ52" s="765"/>
      <c r="AK52" s="765"/>
      <c r="AL52" s="765"/>
      <c r="AM52" s="765"/>
      <c r="AN52" s="765"/>
      <c r="AO52" s="765"/>
      <c r="AP52" s="765"/>
      <c r="AQ52" s="765"/>
      <c r="AR52" s="766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764"/>
      <c r="AJ53" s="765"/>
      <c r="AK53" s="765"/>
      <c r="AL53" s="765"/>
      <c r="AM53" s="765"/>
      <c r="AN53" s="765"/>
      <c r="AO53" s="765"/>
      <c r="AP53" s="765"/>
      <c r="AQ53" s="765"/>
      <c r="AR53" s="766"/>
      <c r="AS53" s="973"/>
      <c r="AT53" s="973"/>
      <c r="AU53" s="973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0"/>
      <c r="BU53" s="771"/>
      <c r="BV53" s="772"/>
      <c r="BW53" s="255"/>
      <c r="BX53" s="252"/>
    </row>
    <row r="54" spans="2:76" s="234" customFormat="1" ht="12" customHeight="1">
      <c r="B54" s="253"/>
      <c r="C54" s="259"/>
      <c r="D54" s="747"/>
      <c r="E54" s="748"/>
      <c r="F54" s="747"/>
      <c r="G54" s="748"/>
      <c r="H54" s="261"/>
      <c r="I54" s="261"/>
      <c r="J54" s="262"/>
      <c r="K54" s="262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7"/>
      <c r="W54" s="28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7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63"/>
      <c r="AT54" s="763"/>
      <c r="AU54" s="763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7"/>
      <c r="BU54" s="778"/>
      <c r="BV54" s="779"/>
      <c r="BW54" s="255"/>
      <c r="BX54" s="252"/>
    </row>
    <row r="55" spans="2:76" s="234" customFormat="1" ht="12" customHeight="1">
      <c r="B55" s="253"/>
      <c r="C55" s="259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764"/>
      <c r="AJ55" s="765"/>
      <c r="AK55" s="765"/>
      <c r="AL55" s="765"/>
      <c r="AM55" s="765"/>
      <c r="AN55" s="765"/>
      <c r="AO55" s="765"/>
      <c r="AP55" s="765"/>
      <c r="AQ55" s="765"/>
      <c r="AR55" s="766"/>
      <c r="AS55" s="973"/>
      <c r="AT55" s="973"/>
      <c r="AU55" s="973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7"/>
      <c r="W56" s="22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7"/>
      <c r="AI56" s="764"/>
      <c r="AJ56" s="765"/>
      <c r="AK56" s="765"/>
      <c r="AL56" s="765"/>
      <c r="AM56" s="765"/>
      <c r="AN56" s="765"/>
      <c r="AO56" s="765"/>
      <c r="AP56" s="765"/>
      <c r="AQ56" s="765"/>
      <c r="AR56" s="766"/>
      <c r="AS56" s="973"/>
      <c r="AT56" s="973"/>
      <c r="AU56" s="973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>
      <c r="B57" s="253"/>
      <c r="C57" s="259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7"/>
      <c r="AI57" s="939"/>
      <c r="AJ57" s="986"/>
      <c r="AK57" s="986"/>
      <c r="AL57" s="986"/>
      <c r="AM57" s="986"/>
      <c r="AN57" s="986"/>
      <c r="AO57" s="986"/>
      <c r="AP57" s="986"/>
      <c r="AQ57" s="986"/>
      <c r="AR57" s="987"/>
      <c r="AS57" s="973"/>
      <c r="AT57" s="973"/>
      <c r="AU57" s="973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.25" customHeight="1">
      <c r="B58" s="253"/>
      <c r="C58" s="259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939"/>
      <c r="AJ58" s="986"/>
      <c r="AK58" s="986"/>
      <c r="AL58" s="986"/>
      <c r="AM58" s="986"/>
      <c r="AN58" s="986"/>
      <c r="AO58" s="986"/>
      <c r="AP58" s="986"/>
      <c r="AQ58" s="986"/>
      <c r="AR58" s="987"/>
      <c r="AS58" s="973"/>
      <c r="AT58" s="973"/>
      <c r="AU58" s="973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73"/>
      <c r="BU58" s="774"/>
      <c r="BV58" s="775"/>
      <c r="BW58" s="255"/>
      <c r="BX58" s="252"/>
    </row>
    <row r="59" spans="2:76" s="234" customFormat="1" ht="12.25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939"/>
      <c r="AJ59" s="986"/>
      <c r="AK59" s="986"/>
      <c r="AL59" s="986"/>
      <c r="AM59" s="986"/>
      <c r="AN59" s="986"/>
      <c r="AO59" s="986"/>
      <c r="AP59" s="986"/>
      <c r="AQ59" s="986"/>
      <c r="AR59" s="987"/>
      <c r="AS59" s="973"/>
      <c r="AT59" s="973"/>
      <c r="AU59" s="973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.25" customHeight="1">
      <c r="B60" s="253"/>
      <c r="C60" s="259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764"/>
      <c r="AJ60" s="765"/>
      <c r="AK60" s="765"/>
      <c r="AL60" s="765"/>
      <c r="AM60" s="765"/>
      <c r="AN60" s="765"/>
      <c r="AO60" s="765"/>
      <c r="AP60" s="765"/>
      <c r="AQ60" s="765"/>
      <c r="AR60" s="766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73"/>
      <c r="BU60" s="774"/>
      <c r="BV60" s="775"/>
      <c r="BW60" s="255"/>
      <c r="BX60" s="252"/>
    </row>
    <row r="61" spans="2:76" s="234" customFormat="1" ht="12.25" customHeight="1">
      <c r="B61" s="253"/>
      <c r="C61" s="259"/>
      <c r="D61" s="280"/>
      <c r="E61" s="281"/>
      <c r="F61" s="280"/>
      <c r="G61" s="281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978"/>
      <c r="AK61" s="978"/>
      <c r="AL61" s="978"/>
      <c r="AM61" s="978"/>
      <c r="AN61" s="978"/>
      <c r="AO61" s="978"/>
      <c r="AP61" s="978"/>
      <c r="AQ61" s="978"/>
      <c r="AR61" s="979"/>
      <c r="AS61" s="971"/>
      <c r="AT61" s="971"/>
      <c r="AU61" s="971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73"/>
      <c r="BU61" s="774"/>
      <c r="BV61" s="775"/>
      <c r="BW61" s="255"/>
      <c r="BX61" s="252"/>
    </row>
    <row r="62" spans="2:76" s="234" customFormat="1" ht="12.25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764"/>
      <c r="AJ62" s="765"/>
      <c r="AK62" s="765"/>
      <c r="AL62" s="765"/>
      <c r="AM62" s="765"/>
      <c r="AN62" s="765"/>
      <c r="AO62" s="765"/>
      <c r="AP62" s="765"/>
      <c r="AQ62" s="765"/>
      <c r="AR62" s="766"/>
      <c r="AS62" s="971"/>
      <c r="AT62" s="971"/>
      <c r="AU62" s="971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.25" customHeight="1">
      <c r="B63" s="253"/>
      <c r="C63" s="259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764"/>
      <c r="AJ63" s="765"/>
      <c r="AK63" s="765"/>
      <c r="AL63" s="765"/>
      <c r="AM63" s="765"/>
      <c r="AN63" s="765"/>
      <c r="AO63" s="765"/>
      <c r="AP63" s="765"/>
      <c r="AQ63" s="765"/>
      <c r="AR63" s="766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.25" customHeight="1">
      <c r="B64" s="253"/>
      <c r="C64" s="259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764"/>
      <c r="AJ64" s="765"/>
      <c r="AK64" s="765"/>
      <c r="AL64" s="765"/>
      <c r="AM64" s="765"/>
      <c r="AN64" s="765"/>
      <c r="AO64" s="765"/>
      <c r="AP64" s="765"/>
      <c r="AQ64" s="765"/>
      <c r="AR64" s="766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.25" customHeight="1">
      <c r="B65" s="244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764"/>
      <c r="AJ65" s="765"/>
      <c r="AK65" s="765"/>
      <c r="AL65" s="765"/>
      <c r="AM65" s="765"/>
      <c r="AN65" s="765"/>
      <c r="AO65" s="765"/>
      <c r="AP65" s="765"/>
      <c r="AQ65" s="765"/>
      <c r="AR65" s="766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.25" customHeight="1">
      <c r="B66" s="244"/>
      <c r="C66" s="259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764"/>
      <c r="AJ66" s="765"/>
      <c r="AK66" s="765"/>
      <c r="AL66" s="765"/>
      <c r="AM66" s="765"/>
      <c r="AN66" s="765"/>
      <c r="AO66" s="765"/>
      <c r="AP66" s="765"/>
      <c r="AQ66" s="765"/>
      <c r="AR66" s="766"/>
      <c r="AS66" s="973"/>
      <c r="AT66" s="973"/>
      <c r="AU66" s="973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.25" customHeight="1">
      <c r="B67" s="244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764"/>
      <c r="AJ67" s="765"/>
      <c r="AK67" s="765"/>
      <c r="AL67" s="765"/>
      <c r="AM67" s="765"/>
      <c r="AN67" s="765"/>
      <c r="AO67" s="765"/>
      <c r="AP67" s="765"/>
      <c r="AQ67" s="765"/>
      <c r="AR67" s="766"/>
      <c r="AS67" s="973"/>
      <c r="AT67" s="973"/>
      <c r="AU67" s="973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.25" customHeight="1">
      <c r="B68" s="244"/>
      <c r="C68" s="259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764"/>
      <c r="AJ68" s="765"/>
      <c r="AK68" s="765"/>
      <c r="AL68" s="765"/>
      <c r="AM68" s="765"/>
      <c r="AN68" s="765"/>
      <c r="AO68" s="765"/>
      <c r="AP68" s="765"/>
      <c r="AQ68" s="765"/>
      <c r="AR68" s="766"/>
      <c r="AS68" s="973"/>
      <c r="AT68" s="973"/>
      <c r="AU68" s="973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.25" customHeight="1">
      <c r="B69" s="244"/>
      <c r="C69" s="259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764"/>
      <c r="AJ69" s="765"/>
      <c r="AK69" s="765"/>
      <c r="AL69" s="765"/>
      <c r="AM69" s="765"/>
      <c r="AN69" s="765"/>
      <c r="AO69" s="765"/>
      <c r="AP69" s="765"/>
      <c r="AQ69" s="765"/>
      <c r="AR69" s="766"/>
      <c r="AS69" s="973"/>
      <c r="AT69" s="973"/>
      <c r="AU69" s="973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ht="12.25" customHeight="1" thickBot="1">
      <c r="A70" s="269"/>
      <c r="B70" s="270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271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271"/>
      <c r="BV70" s="271"/>
      <c r="BW70" s="272"/>
      <c r="BX70" s="273"/>
    </row>
    <row r="71" spans="1:76"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6"/>
      <c r="X71" s="216"/>
      <c r="Y71" s="216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4"/>
      <c r="BS71" s="214"/>
      <c r="BT71" s="214"/>
      <c r="BU71" s="214"/>
      <c r="BV71" s="214"/>
      <c r="BW71" s="214"/>
      <c r="BX71" s="214"/>
    </row>
    <row r="72" spans="1:76"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6"/>
      <c r="X72" s="216"/>
      <c r="Y72" s="216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4"/>
      <c r="BS72" s="214"/>
      <c r="BT72" s="214"/>
      <c r="BU72" s="214"/>
      <c r="BV72" s="214"/>
      <c r="BW72" s="214"/>
      <c r="BX72" s="214"/>
    </row>
    <row r="73" spans="1:76"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6"/>
      <c r="X73" s="216"/>
      <c r="Y73" s="216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4"/>
      <c r="BS73" s="214"/>
      <c r="BT73" s="214"/>
      <c r="BU73" s="214"/>
      <c r="BV73" s="214"/>
      <c r="BW73" s="214"/>
      <c r="BX73" s="214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</sheetData>
  <mergeCells count="582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T20:BV20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AI20:AR20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H24:BK24"/>
    <mergeCell ref="BL24:BO24"/>
    <mergeCell ref="BP24:BS24"/>
    <mergeCell ref="BT24:BV24"/>
    <mergeCell ref="BD23:BG23"/>
    <mergeCell ref="BH23:BK23"/>
    <mergeCell ref="BL23:BO23"/>
    <mergeCell ref="BP21:BS21"/>
    <mergeCell ref="BT21:BV21"/>
    <mergeCell ref="BD22:BG22"/>
    <mergeCell ref="BH22:BK22"/>
    <mergeCell ref="BL22:BO22"/>
    <mergeCell ref="BP22:BS22"/>
    <mergeCell ref="BT22:BV22"/>
    <mergeCell ref="BP23:BS23"/>
    <mergeCell ref="BT23:BV23"/>
    <mergeCell ref="D23:E23"/>
    <mergeCell ref="F23:G23"/>
    <mergeCell ref="AI23:AR23"/>
    <mergeCell ref="AS23:AU23"/>
    <mergeCell ref="AV23:AY23"/>
    <mergeCell ref="AZ23:BC23"/>
    <mergeCell ref="D22:E22"/>
    <mergeCell ref="F22:G22"/>
    <mergeCell ref="AI22:AR22"/>
    <mergeCell ref="AS22:AU22"/>
    <mergeCell ref="AV22:AY22"/>
    <mergeCell ref="AZ22:BC22"/>
    <mergeCell ref="D24:E24"/>
    <mergeCell ref="F24:G24"/>
    <mergeCell ref="AI24:AR24"/>
    <mergeCell ref="AS24:AU24"/>
    <mergeCell ref="AV24:AY24"/>
    <mergeCell ref="AZ24:BC24"/>
    <mergeCell ref="BD24:BG24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8:BC68"/>
    <mergeCell ref="BD68:BG68"/>
    <mergeCell ref="AZ67:BC67"/>
    <mergeCell ref="AI61:AR61"/>
    <mergeCell ref="AS61:AU61"/>
    <mergeCell ref="AV61:AY61"/>
    <mergeCell ref="AZ61:BC61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D69:E69"/>
    <mergeCell ref="F69:G69"/>
    <mergeCell ref="AI69:AR69"/>
    <mergeCell ref="AS69:AU69"/>
    <mergeCell ref="AV69:AY69"/>
    <mergeCell ref="BD69:BG69"/>
    <mergeCell ref="BH69:BK69"/>
    <mergeCell ref="BL69:BO69"/>
    <mergeCell ref="BP69:BS69"/>
    <mergeCell ref="BT69:BV69"/>
    <mergeCell ref="AZ69:BC69"/>
    <mergeCell ref="BP53:BS53"/>
    <mergeCell ref="BT53:BV53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4:BS54"/>
    <mergeCell ref="BT54:BV54"/>
    <mergeCell ref="D53:E53"/>
    <mergeCell ref="F53:G53"/>
    <mergeCell ref="AI53:AR53"/>
    <mergeCell ref="AS53:AU53"/>
    <mergeCell ref="AV53:AY53"/>
    <mergeCell ref="AZ53:BC53"/>
    <mergeCell ref="BD53:BG53"/>
    <mergeCell ref="BH53:BK53"/>
    <mergeCell ref="BL53:BO53"/>
    <mergeCell ref="BP55:BS55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57:BS57"/>
    <mergeCell ref="BT57:BV57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58:BS58"/>
    <mergeCell ref="BT58:BV58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9:BS59"/>
    <mergeCell ref="BT59:BV59"/>
    <mergeCell ref="D60:E60"/>
    <mergeCell ref="F60:G60"/>
    <mergeCell ref="AI60:AR60"/>
    <mergeCell ref="AS60:AU60"/>
    <mergeCell ref="AV60:AY60"/>
    <mergeCell ref="AZ60:BC60"/>
    <mergeCell ref="BD60:BG60"/>
    <mergeCell ref="BH60:BK60"/>
    <mergeCell ref="BL60:BO60"/>
    <mergeCell ref="BP60:BS60"/>
    <mergeCell ref="BT60:BV60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L59:BO59"/>
    <mergeCell ref="BD61:BG61"/>
    <mergeCell ref="BH61:BK61"/>
    <mergeCell ref="BL61:BO61"/>
    <mergeCell ref="BP61:BS61"/>
    <mergeCell ref="BT61:BV61"/>
    <mergeCell ref="BP62:BS62"/>
    <mergeCell ref="BT62:BV62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L63:BO63"/>
    <mergeCell ref="BP63:BS63"/>
    <mergeCell ref="BT63:BV63"/>
    <mergeCell ref="D62:E62"/>
    <mergeCell ref="F62:G62"/>
    <mergeCell ref="AI62:AR62"/>
    <mergeCell ref="AS62:AU62"/>
    <mergeCell ref="AV62:AY62"/>
    <mergeCell ref="AZ62:BC62"/>
    <mergeCell ref="BD62:BG62"/>
    <mergeCell ref="BH62:BK62"/>
    <mergeCell ref="BL62:BO62"/>
    <mergeCell ref="BP64:BS64"/>
    <mergeCell ref="BT64:BV64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BP65:BS65"/>
    <mergeCell ref="BT65:BV65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L64:BO64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L66:BO66"/>
    <mergeCell ref="BP66:BS66"/>
    <mergeCell ref="BT66:BV66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40:BS40"/>
    <mergeCell ref="BT40:BV40"/>
    <mergeCell ref="BP41:BS41"/>
    <mergeCell ref="BT41:BV41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BP42:BS42"/>
    <mergeCell ref="BT42:BV42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BD44:BG44"/>
    <mergeCell ref="BH44:BK44"/>
    <mergeCell ref="BL44:BO44"/>
    <mergeCell ref="BP44:BS44"/>
    <mergeCell ref="BT44:BV44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AI47:AR47"/>
    <mergeCell ref="AS47:AU47"/>
    <mergeCell ref="AV47:AY47"/>
    <mergeCell ref="AZ47:BC47"/>
    <mergeCell ref="BD47:BG47"/>
    <mergeCell ref="BH47:BK47"/>
    <mergeCell ref="BL47:BO47"/>
    <mergeCell ref="BP47:BS47"/>
    <mergeCell ref="BT47:BV47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49:BS49"/>
    <mergeCell ref="BT49:BV49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50:BS50"/>
    <mergeCell ref="BT50:BV50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BP51:BS51"/>
    <mergeCell ref="BT51:BV51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6:E26"/>
    <mergeCell ref="F26:G26"/>
    <mergeCell ref="AI26:AR26"/>
    <mergeCell ref="AS26:AU26"/>
    <mergeCell ref="AV26:AY26"/>
    <mergeCell ref="AZ26:BC26"/>
    <mergeCell ref="BD26:BG26"/>
    <mergeCell ref="BH26:BK26"/>
    <mergeCell ref="BL26:BO26"/>
    <mergeCell ref="BP26:BS26"/>
    <mergeCell ref="BT26:BV26"/>
    <mergeCell ref="BP27:BS27"/>
    <mergeCell ref="BT27:BV27"/>
    <mergeCell ref="D28:E28"/>
    <mergeCell ref="F28:G28"/>
    <mergeCell ref="AI28:AR28"/>
    <mergeCell ref="AS28:AU28"/>
    <mergeCell ref="AV28:AY28"/>
    <mergeCell ref="AZ28:BC28"/>
    <mergeCell ref="BD28:BG28"/>
    <mergeCell ref="BH28:BK28"/>
    <mergeCell ref="BL28:BO28"/>
    <mergeCell ref="BP28:BS28"/>
    <mergeCell ref="BT28:BV28"/>
    <mergeCell ref="D27:E27"/>
    <mergeCell ref="F27:G27"/>
    <mergeCell ref="AI27:AR27"/>
    <mergeCell ref="AS27:AU27"/>
    <mergeCell ref="AV27:AY27"/>
    <mergeCell ref="AZ27:BC27"/>
    <mergeCell ref="BD27:BG27"/>
    <mergeCell ref="BH27:BK27"/>
    <mergeCell ref="BL27:BO27"/>
    <mergeCell ref="BP29:BS29"/>
    <mergeCell ref="BT29:BV29"/>
    <mergeCell ref="D30:E30"/>
    <mergeCell ref="F30:G30"/>
    <mergeCell ref="AI30:AR30"/>
    <mergeCell ref="AS30:AU30"/>
    <mergeCell ref="AV30:AY30"/>
    <mergeCell ref="AZ30:BC30"/>
    <mergeCell ref="BD30:BG30"/>
    <mergeCell ref="BH30:BK30"/>
    <mergeCell ref="BL30:BO30"/>
    <mergeCell ref="BP30:BS30"/>
    <mergeCell ref="BT30:BV30"/>
    <mergeCell ref="D29:E29"/>
    <mergeCell ref="F29:G29"/>
    <mergeCell ref="AI29:AR29"/>
    <mergeCell ref="AS29:AU29"/>
    <mergeCell ref="AV29:AY29"/>
    <mergeCell ref="AZ29:BC29"/>
    <mergeCell ref="BD29:BG29"/>
    <mergeCell ref="BH29:BK29"/>
    <mergeCell ref="BL29:BO29"/>
    <mergeCell ref="BP31:BS31"/>
    <mergeCell ref="BT31:BV31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BP32:BS32"/>
    <mergeCell ref="BT32:BV32"/>
    <mergeCell ref="D31:E31"/>
    <mergeCell ref="F31:G31"/>
    <mergeCell ref="AI31:AR31"/>
    <mergeCell ref="AS31:AU31"/>
    <mergeCell ref="AV31:AY31"/>
    <mergeCell ref="AZ31:BC31"/>
    <mergeCell ref="BD31:BG31"/>
    <mergeCell ref="BH31:BK31"/>
    <mergeCell ref="BL31:BO31"/>
    <mergeCell ref="AI33:AR33"/>
    <mergeCell ref="AS33:AU33"/>
    <mergeCell ref="AV33:AY33"/>
    <mergeCell ref="AZ33:BC33"/>
    <mergeCell ref="BD33:BG33"/>
    <mergeCell ref="BH33:BK33"/>
    <mergeCell ref="BL33:BO33"/>
    <mergeCell ref="BP33:BS33"/>
    <mergeCell ref="BT33:BV33"/>
    <mergeCell ref="BP34:BS34"/>
    <mergeCell ref="BT34:BV34"/>
    <mergeCell ref="D35:E35"/>
    <mergeCell ref="F35:G35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8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">
        <v>465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1232" t="s">
        <v>0</v>
      </c>
      <c r="O2" s="1233"/>
      <c r="P2" s="1233"/>
      <c r="Q2" s="1233"/>
      <c r="R2" s="1233"/>
      <c r="S2" s="1233"/>
      <c r="T2" s="1234"/>
      <c r="U2" s="1232" t="s">
        <v>1</v>
      </c>
      <c r="V2" s="1233"/>
      <c r="W2" s="1233"/>
      <c r="X2" s="1233"/>
      <c r="Y2" s="1233"/>
      <c r="Z2" s="1233"/>
      <c r="AA2" s="1234"/>
      <c r="AB2" s="1235" t="s">
        <v>2</v>
      </c>
      <c r="AC2" s="1233"/>
      <c r="AD2" s="1233"/>
      <c r="AE2" s="1233"/>
      <c r="AF2" s="1233"/>
      <c r="AG2" s="1233"/>
      <c r="AH2" s="1233"/>
      <c r="AI2" s="1233"/>
      <c r="AJ2" s="1233"/>
      <c r="AK2" s="1234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1236">
        <v>0</v>
      </c>
      <c r="O3" s="1237"/>
      <c r="P3" s="1237"/>
      <c r="Q3" s="1237"/>
      <c r="R3" s="1237"/>
      <c r="S3" s="1237"/>
      <c r="T3" s="1238"/>
      <c r="U3" s="1236">
        <v>0</v>
      </c>
      <c r="V3" s="1239"/>
      <c r="W3" s="1239"/>
      <c r="X3" s="1239"/>
      <c r="Y3" s="1239"/>
      <c r="Z3" s="1239"/>
      <c r="AA3" s="1240"/>
      <c r="AB3" s="1241">
        <v>0</v>
      </c>
      <c r="AC3" s="1242"/>
      <c r="AD3" s="1242"/>
      <c r="AE3" s="1242"/>
      <c r="AF3" s="1242"/>
      <c r="AG3" s="1242"/>
      <c r="AH3" s="1242"/>
      <c r="AI3" s="1242"/>
      <c r="AJ3" s="1242"/>
      <c r="AK3" s="1243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1232" t="s">
        <v>894</v>
      </c>
      <c r="O4" s="1233"/>
      <c r="P4" s="1233"/>
      <c r="Q4" s="1233"/>
      <c r="R4" s="1233"/>
      <c r="S4" s="1233"/>
      <c r="T4" s="1234"/>
      <c r="U4" s="1244" t="s">
        <v>908</v>
      </c>
      <c r="V4" s="1245"/>
      <c r="W4" s="1245"/>
      <c r="X4" s="1245"/>
      <c r="Y4" s="1245"/>
      <c r="Z4" s="1245"/>
      <c r="AA4" s="1246"/>
      <c r="AB4" s="1232" t="s">
        <v>907</v>
      </c>
      <c r="AC4" s="1233"/>
      <c r="AD4" s="1233"/>
      <c r="AE4" s="1233"/>
      <c r="AF4" s="1233"/>
      <c r="AG4" s="1233"/>
      <c r="AH4" s="1233"/>
      <c r="AI4" s="1233"/>
      <c r="AJ4" s="1233"/>
      <c r="AK4" s="1234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1236">
        <v>0</v>
      </c>
      <c r="O5" s="1237"/>
      <c r="P5" s="1237"/>
      <c r="Q5" s="1237"/>
      <c r="R5" s="1237"/>
      <c r="S5" s="1237"/>
      <c r="T5" s="1238"/>
      <c r="U5" s="1236">
        <v>0</v>
      </c>
      <c r="V5" s="1237"/>
      <c r="W5" s="1237"/>
      <c r="X5" s="1237"/>
      <c r="Y5" s="1237"/>
      <c r="Z5" s="1237"/>
      <c r="AA5" s="1238"/>
      <c r="AB5" s="1236">
        <f ca="1">_xlfn.SHEET()</f>
        <v>63</v>
      </c>
      <c r="AC5" s="1237"/>
      <c r="AD5" s="1237"/>
      <c r="AE5" s="1237"/>
      <c r="AF5" s="1237"/>
      <c r="AG5" s="1237"/>
      <c r="AH5" s="1237"/>
      <c r="AI5" s="1237"/>
      <c r="AJ5" s="1237"/>
      <c r="AK5" s="1238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82" t="str">
        <f ca="1">RIGHT(CELL("filename",A1),LEN(CELL("filename",A1))-FIND("]",CELL("filename",A1)))</f>
        <v>VEHICLE_SERVICE_STATUS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906</v>
      </c>
      <c r="D12" s="172"/>
      <c r="E12" s="172"/>
      <c r="F12" s="172"/>
      <c r="G12" s="172"/>
      <c r="H12" s="173"/>
      <c r="I12" s="166" t="str">
        <f ca="1">C8</f>
        <v>VEHICLE_SERVICE_STATUS</v>
      </c>
      <c r="J12" s="167"/>
      <c r="K12" s="167"/>
      <c r="L12" s="167"/>
      <c r="M12" s="167"/>
      <c r="N12" s="167"/>
      <c r="O12" s="167"/>
      <c r="P12" s="168"/>
      <c r="Q12" s="789" t="s">
        <v>904</v>
      </c>
      <c r="R12" s="790"/>
      <c r="S12" s="790"/>
      <c r="T12" s="790"/>
      <c r="U12" s="791"/>
      <c r="V12" s="131" t="s">
        <v>903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902</v>
      </c>
      <c r="D13" s="790"/>
      <c r="E13" s="790"/>
      <c r="F13" s="790"/>
      <c r="G13" s="790"/>
      <c r="H13" s="791"/>
      <c r="I13" s="812" t="s">
        <v>1067</v>
      </c>
      <c r="J13" s="813"/>
      <c r="K13" s="813"/>
      <c r="L13" s="813"/>
      <c r="M13" s="813"/>
      <c r="N13" s="813"/>
      <c r="O13" s="813"/>
      <c r="P13" s="814"/>
      <c r="Q13" s="789" t="s">
        <v>900</v>
      </c>
      <c r="R13" s="790"/>
      <c r="S13" s="790"/>
      <c r="T13" s="790"/>
      <c r="U13" s="791"/>
      <c r="V13" s="176" t="s">
        <v>897</v>
      </c>
      <c r="W13" s="132" t="s">
        <v>898</v>
      </c>
      <c r="X13" s="132"/>
      <c r="Y13" s="176" t="s">
        <v>899</v>
      </c>
      <c r="Z13" s="132" t="s">
        <v>896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895</v>
      </c>
      <c r="D14" s="790"/>
      <c r="E14" s="790"/>
      <c r="F14" s="790"/>
      <c r="G14" s="790"/>
      <c r="H14" s="791"/>
      <c r="I14" s="792">
        <f>SUM(BP20:BS72)</f>
        <v>37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894</v>
      </c>
      <c r="D18" s="799" t="s">
        <v>893</v>
      </c>
      <c r="E18" s="800"/>
      <c r="F18" s="799" t="s">
        <v>892</v>
      </c>
      <c r="G18" s="803"/>
      <c r="H18" s="785" t="s">
        <v>891</v>
      </c>
      <c r="I18" s="785"/>
      <c r="J18" s="785"/>
      <c r="K18" s="785"/>
      <c r="L18" s="785" t="s">
        <v>890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889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888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887</v>
      </c>
      <c r="AT18" s="785"/>
      <c r="AU18" s="785"/>
      <c r="AV18" s="809" t="s">
        <v>886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885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884</v>
      </c>
      <c r="I19" s="218" t="s">
        <v>883</v>
      </c>
      <c r="J19" s="218" t="s">
        <v>882</v>
      </c>
      <c r="K19" s="218" t="s">
        <v>881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880</v>
      </c>
      <c r="AW19" s="787"/>
      <c r="AX19" s="787"/>
      <c r="AY19" s="788"/>
      <c r="AZ19" s="786" t="s">
        <v>1066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879</v>
      </c>
      <c r="BI19" s="787"/>
      <c r="BJ19" s="787"/>
      <c r="BK19" s="788"/>
      <c r="BL19" s="786" t="s">
        <v>878</v>
      </c>
      <c r="BM19" s="787"/>
      <c r="BN19" s="787"/>
      <c r="BO19" s="788"/>
      <c r="BP19" s="786" t="s">
        <v>877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1064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74" t="s">
        <v>1065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8" t="s">
        <v>1064</v>
      </c>
      <c r="AJ20" s="26"/>
      <c r="AK20" s="26"/>
      <c r="AL20" s="26"/>
      <c r="AM20" s="26"/>
      <c r="AN20" s="26"/>
      <c r="AO20" s="26"/>
      <c r="AP20" s="26"/>
      <c r="AQ20" s="26"/>
      <c r="AR20" s="27"/>
      <c r="AS20" s="752" t="s">
        <v>856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6">
        <v>17</v>
      </c>
      <c r="BA20" s="757"/>
      <c r="BB20" s="757"/>
      <c r="BC20" s="758"/>
      <c r="BD20" s="741">
        <f>IF(AS20="String", AZ20, IF(AS20="Number",ROUNDUP(AZ20/2,0),0))</f>
        <v>17</v>
      </c>
      <c r="BE20" s="742"/>
      <c r="BF20" s="742"/>
      <c r="BG20" s="743"/>
      <c r="BH20" s="753">
        <f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30.75" customHeight="1">
      <c r="B21" s="253"/>
      <c r="C21" s="261">
        <v>2</v>
      </c>
      <c r="D21" s="747"/>
      <c r="E21" s="748"/>
      <c r="F21" s="747"/>
      <c r="G21" s="748"/>
      <c r="H21" s="261"/>
      <c r="I21" s="261"/>
      <c r="J21" s="262"/>
      <c r="K21" s="262"/>
      <c r="L21" s="263" t="s">
        <v>1063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1062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1"/>
      <c r="AI21" s="764" t="s">
        <v>1061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63" t="s">
        <v>1060</v>
      </c>
      <c r="AT21" s="763"/>
      <c r="AU21" s="763"/>
      <c r="AV21" s="741">
        <f>LEN(L21)+LEN(M21)+LEN(N21)+LEN(O21)+LEN(P21)+LEN(Q21)</f>
        <v>14</v>
      </c>
      <c r="AW21" s="742"/>
      <c r="AX21" s="742"/>
      <c r="AY21" s="743"/>
      <c r="AZ21" s="756">
        <v>1</v>
      </c>
      <c r="BA21" s="757"/>
      <c r="BB21" s="757"/>
      <c r="BC21" s="758"/>
      <c r="BD21" s="741">
        <f>IF(AS21="String", AZ21, IF(AS21="Number",ROUNDUP(AZ21/2,0),0))</f>
        <v>1</v>
      </c>
      <c r="BE21" s="742"/>
      <c r="BF21" s="742"/>
      <c r="BG21" s="743"/>
      <c r="BH21" s="753">
        <f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>SUM(AV21:BK21)+BL21*SUM(BP22:BS24)</f>
        <v>17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>
      <c r="B22" s="253"/>
      <c r="C22" s="259"/>
      <c r="D22" s="747"/>
      <c r="E22" s="748"/>
      <c r="F22" s="747"/>
      <c r="G22" s="748"/>
      <c r="H22" s="261"/>
      <c r="I22" s="261"/>
      <c r="J22" s="262"/>
      <c r="K22" s="262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64"/>
      <c r="AJ22" s="765"/>
      <c r="AK22" s="765"/>
      <c r="AL22" s="765"/>
      <c r="AM22" s="765"/>
      <c r="AN22" s="765"/>
      <c r="AO22" s="765"/>
      <c r="AP22" s="765"/>
      <c r="AQ22" s="765"/>
      <c r="AR22" s="766"/>
      <c r="AS22" s="763"/>
      <c r="AT22" s="763"/>
      <c r="AU22" s="763"/>
      <c r="AV22" s="741"/>
      <c r="AW22" s="742"/>
      <c r="AX22" s="742"/>
      <c r="AY22" s="743"/>
      <c r="AZ22" s="756"/>
      <c r="BA22" s="757"/>
      <c r="BB22" s="757"/>
      <c r="BC22" s="758"/>
      <c r="BD22" s="741"/>
      <c r="BE22" s="742"/>
      <c r="BF22" s="742"/>
      <c r="BG22" s="743"/>
      <c r="BH22" s="753"/>
      <c r="BI22" s="754"/>
      <c r="BJ22" s="754"/>
      <c r="BK22" s="755"/>
      <c r="BL22" s="753"/>
      <c r="BM22" s="754"/>
      <c r="BN22" s="754"/>
      <c r="BO22" s="755"/>
      <c r="BP22" s="741"/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>
      <c r="B23" s="253"/>
      <c r="C23" s="261"/>
      <c r="D23" s="747"/>
      <c r="E23" s="748"/>
      <c r="F23" s="747"/>
      <c r="G23" s="748"/>
      <c r="H23" s="261"/>
      <c r="I23" s="261"/>
      <c r="J23" s="262"/>
      <c r="K23" s="262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7"/>
      <c r="AI23" s="764"/>
      <c r="AJ23" s="765"/>
      <c r="AK23" s="765"/>
      <c r="AL23" s="765"/>
      <c r="AM23" s="765"/>
      <c r="AN23" s="765"/>
      <c r="AO23" s="765"/>
      <c r="AP23" s="765"/>
      <c r="AQ23" s="765"/>
      <c r="AR23" s="766"/>
      <c r="AS23" s="752"/>
      <c r="AT23" s="752"/>
      <c r="AU23" s="752"/>
      <c r="AV23" s="741"/>
      <c r="AW23" s="742"/>
      <c r="AX23" s="742"/>
      <c r="AY23" s="743"/>
      <c r="AZ23" s="756"/>
      <c r="BA23" s="757"/>
      <c r="BB23" s="757"/>
      <c r="BC23" s="758"/>
      <c r="BD23" s="741"/>
      <c r="BE23" s="742"/>
      <c r="BF23" s="742"/>
      <c r="BG23" s="743"/>
      <c r="BH23" s="753"/>
      <c r="BI23" s="754"/>
      <c r="BJ23" s="754"/>
      <c r="BK23" s="755"/>
      <c r="BL23" s="753"/>
      <c r="BM23" s="754"/>
      <c r="BN23" s="754"/>
      <c r="BO23" s="755"/>
      <c r="BP23" s="741"/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>
      <c r="B24" s="253"/>
      <c r="C24" s="259"/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1"/>
      <c r="W24" s="22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824"/>
      <c r="AJ24" s="825"/>
      <c r="AK24" s="825"/>
      <c r="AL24" s="825"/>
      <c r="AM24" s="825"/>
      <c r="AN24" s="825"/>
      <c r="AO24" s="825"/>
      <c r="AP24" s="825"/>
      <c r="AQ24" s="825"/>
      <c r="AR24" s="826"/>
      <c r="AS24" s="752"/>
      <c r="AT24" s="752"/>
      <c r="AU24" s="752"/>
      <c r="AV24" s="741"/>
      <c r="AW24" s="742"/>
      <c r="AX24" s="742"/>
      <c r="AY24" s="743"/>
      <c r="AZ24" s="756"/>
      <c r="BA24" s="757"/>
      <c r="BB24" s="757"/>
      <c r="BC24" s="758"/>
      <c r="BD24" s="741"/>
      <c r="BE24" s="742"/>
      <c r="BF24" s="742"/>
      <c r="BG24" s="743"/>
      <c r="BH24" s="753"/>
      <c r="BI24" s="754"/>
      <c r="BJ24" s="754"/>
      <c r="BK24" s="755"/>
      <c r="BL24" s="741"/>
      <c r="BM24" s="742"/>
      <c r="BN24" s="742"/>
      <c r="BO24" s="743"/>
      <c r="BP24" s="741"/>
      <c r="BQ24" s="742"/>
      <c r="BR24" s="742"/>
      <c r="BS24" s="743"/>
      <c r="BT24" s="777"/>
      <c r="BU24" s="778"/>
      <c r="BV24" s="779"/>
      <c r="BW24" s="255"/>
      <c r="BX24" s="252"/>
    </row>
    <row r="25" spans="2:76" s="234" customFormat="1">
      <c r="B25" s="253"/>
      <c r="C25" s="261"/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1"/>
      <c r="W25" s="22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827"/>
      <c r="AJ25" s="828"/>
      <c r="AK25" s="828"/>
      <c r="AL25" s="828"/>
      <c r="AM25" s="828"/>
      <c r="AN25" s="828"/>
      <c r="AO25" s="828"/>
      <c r="AP25" s="828"/>
      <c r="AQ25" s="828"/>
      <c r="AR25" s="829"/>
      <c r="AS25" s="752"/>
      <c r="AT25" s="752"/>
      <c r="AU25" s="752"/>
      <c r="AV25" s="741"/>
      <c r="AW25" s="742"/>
      <c r="AX25" s="742"/>
      <c r="AY25" s="743"/>
      <c r="AZ25" s="756"/>
      <c r="BA25" s="757"/>
      <c r="BB25" s="757"/>
      <c r="BC25" s="758"/>
      <c r="BD25" s="741"/>
      <c r="BE25" s="742"/>
      <c r="BF25" s="742"/>
      <c r="BG25" s="743"/>
      <c r="BH25" s="753"/>
      <c r="BI25" s="754"/>
      <c r="BJ25" s="754"/>
      <c r="BK25" s="755"/>
      <c r="BL25" s="741"/>
      <c r="BM25" s="742"/>
      <c r="BN25" s="742"/>
      <c r="BO25" s="743"/>
      <c r="BP25" s="741"/>
      <c r="BQ25" s="742"/>
      <c r="BR25" s="742"/>
      <c r="BS25" s="743"/>
      <c r="BT25" s="770"/>
      <c r="BU25" s="771"/>
      <c r="BV25" s="772"/>
      <c r="BW25" s="255"/>
      <c r="BX25" s="252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8"/>
      <c r="AJ26" s="26"/>
      <c r="AK26" s="26"/>
      <c r="AL26" s="26"/>
      <c r="AM26" s="26"/>
      <c r="AN26" s="26"/>
      <c r="AO26" s="26"/>
      <c r="AP26" s="26"/>
      <c r="AQ26" s="26"/>
      <c r="AR26" s="27"/>
      <c r="AS26" s="752"/>
      <c r="AT26" s="752"/>
      <c r="AU26" s="752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41"/>
      <c r="BM26" s="742"/>
      <c r="BN26" s="742"/>
      <c r="BO26" s="743"/>
      <c r="BP26" s="741"/>
      <c r="BQ26" s="742"/>
      <c r="BR26" s="742"/>
      <c r="BS26" s="743"/>
      <c r="BT26" s="770"/>
      <c r="BU26" s="771"/>
      <c r="BV26" s="772"/>
      <c r="BW26" s="255"/>
      <c r="BX26" s="252"/>
    </row>
    <row r="27" spans="2:76" s="234" customFormat="1">
      <c r="B27" s="253"/>
      <c r="C27" s="268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41"/>
      <c r="BM27" s="742"/>
      <c r="BN27" s="742"/>
      <c r="BO27" s="743"/>
      <c r="BP27" s="741"/>
      <c r="BQ27" s="742"/>
      <c r="BR27" s="742"/>
      <c r="BS27" s="743"/>
      <c r="BT27" s="770"/>
      <c r="BU27" s="771"/>
      <c r="BV27" s="772"/>
      <c r="BW27" s="255"/>
      <c r="BX27" s="252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41"/>
      <c r="BM28" s="742"/>
      <c r="BN28" s="742"/>
      <c r="BO28" s="743"/>
      <c r="BP28" s="741"/>
      <c r="BQ28" s="742"/>
      <c r="BR28" s="742"/>
      <c r="BS28" s="743"/>
      <c r="BT28" s="770"/>
      <c r="BU28" s="771"/>
      <c r="BV28" s="772"/>
      <c r="BW28" s="255"/>
      <c r="BX28" s="252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41"/>
      <c r="BM29" s="742"/>
      <c r="BN29" s="742"/>
      <c r="BO29" s="743"/>
      <c r="BP29" s="741"/>
      <c r="BQ29" s="742"/>
      <c r="BR29" s="742"/>
      <c r="BS29" s="743"/>
      <c r="BT29" s="770"/>
      <c r="BU29" s="771"/>
      <c r="BV29" s="772"/>
      <c r="BW29" s="255"/>
      <c r="BX29" s="252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41"/>
      <c r="BM30" s="742"/>
      <c r="BN30" s="742"/>
      <c r="BO30" s="743"/>
      <c r="BP30" s="741"/>
      <c r="BQ30" s="742"/>
      <c r="BR30" s="742"/>
      <c r="BS30" s="743"/>
      <c r="BT30" s="770"/>
      <c r="BU30" s="771"/>
      <c r="BV30" s="772"/>
      <c r="BW30" s="255"/>
      <c r="BX30" s="252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52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815"/>
      <c r="AJ32" s="816"/>
      <c r="AK32" s="816"/>
      <c r="AL32" s="816"/>
      <c r="AM32" s="816"/>
      <c r="AN32" s="816"/>
      <c r="AO32" s="816"/>
      <c r="AP32" s="816"/>
      <c r="AQ32" s="816"/>
      <c r="AR32" s="817"/>
      <c r="AS32" s="752"/>
      <c r="AT32" s="752"/>
      <c r="AU32" s="752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52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41"/>
      <c r="BA67" s="742"/>
      <c r="BB67" s="742"/>
      <c r="BC67" s="743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3"/>
      <c r="BU67" s="774"/>
      <c r="BV67" s="775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141"/>
      <c r="BM68" s="142"/>
      <c r="BN68" s="142"/>
      <c r="BO68" s="1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9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41"/>
      <c r="BI69" s="742"/>
      <c r="BJ69" s="742"/>
      <c r="BK69" s="743"/>
      <c r="BL69" s="138"/>
      <c r="BM69" s="139"/>
      <c r="BN69" s="139"/>
      <c r="BO69" s="140"/>
      <c r="BP69" s="741"/>
      <c r="BQ69" s="742"/>
      <c r="BR69" s="742"/>
      <c r="BS69" s="743"/>
      <c r="BT69" s="770"/>
      <c r="BU69" s="771"/>
      <c r="BV69" s="772"/>
      <c r="BW69" s="255"/>
      <c r="BX69" s="252"/>
    </row>
    <row r="70" spans="1:76" s="234" customFormat="1" ht="12" customHeight="1">
      <c r="B70" s="244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9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41"/>
      <c r="BA70" s="742"/>
      <c r="BB70" s="742"/>
      <c r="BC70" s="743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44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0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9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0"/>
      <c r="BU71" s="771"/>
      <c r="BV71" s="772"/>
      <c r="BW71" s="255"/>
      <c r="BX71" s="252"/>
    </row>
    <row r="72" spans="1:76" s="234" customFormat="1" ht="12" customHeight="1">
      <c r="B72" s="244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0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9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ht="12.25" customHeight="1" thickBot="1">
      <c r="A73" s="269"/>
      <c r="B73" s="270"/>
      <c r="C73" s="271"/>
      <c r="D73" s="271"/>
      <c r="E73" s="271"/>
      <c r="F73" s="271"/>
      <c r="G73" s="271"/>
      <c r="H73" s="27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  <c r="AN73" s="271"/>
      <c r="AO73" s="271"/>
      <c r="AP73" s="271"/>
      <c r="AQ73" s="271"/>
      <c r="AR73" s="271"/>
      <c r="AS73" s="271"/>
      <c r="AT73" s="271"/>
      <c r="AU73" s="271"/>
      <c r="AV73" s="271"/>
      <c r="AW73" s="271"/>
      <c r="AX73" s="271"/>
      <c r="AY73" s="271"/>
      <c r="AZ73" s="271"/>
      <c r="BA73" s="271"/>
      <c r="BB73" s="271"/>
      <c r="BC73" s="271"/>
      <c r="BD73" s="271"/>
      <c r="BE73" s="271"/>
      <c r="BF73" s="271"/>
      <c r="BG73" s="271"/>
      <c r="BH73" s="271"/>
      <c r="BI73" s="271"/>
      <c r="BJ73" s="271"/>
      <c r="BK73" s="271"/>
      <c r="BL73" s="271"/>
      <c r="BM73" s="271"/>
      <c r="BN73" s="271"/>
      <c r="BO73" s="271"/>
      <c r="BP73" s="271"/>
      <c r="BQ73" s="271"/>
      <c r="BR73" s="271"/>
      <c r="BS73" s="271"/>
      <c r="BT73" s="271"/>
      <c r="BU73" s="271"/>
      <c r="BV73" s="271"/>
      <c r="BW73" s="272"/>
      <c r="BX73" s="273"/>
    </row>
    <row r="74" spans="1:76"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6"/>
      <c r="X74" s="216"/>
      <c r="Y74" s="216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4"/>
      <c r="BS74" s="214"/>
      <c r="BT74" s="214"/>
      <c r="BU74" s="214"/>
      <c r="BV74" s="214"/>
      <c r="BW74" s="214"/>
      <c r="BX74" s="214"/>
    </row>
    <row r="75" spans="1:76"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6"/>
      <c r="X75" s="216"/>
      <c r="Y75" s="216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214"/>
      <c r="BV75" s="214"/>
      <c r="BW75" s="214"/>
      <c r="BX75" s="214"/>
    </row>
    <row r="76" spans="1:76"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6"/>
      <c r="X76" s="216"/>
      <c r="Y76" s="216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4"/>
      <c r="BS76" s="214"/>
      <c r="BT76" s="214"/>
      <c r="BU76" s="214"/>
      <c r="BV76" s="214"/>
      <c r="BW76" s="214"/>
      <c r="BX76" s="214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</sheetData>
  <mergeCells count="595">
    <mergeCell ref="D70:E70"/>
    <mergeCell ref="F70:G70"/>
    <mergeCell ref="AI70:AR70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BD71:BG71"/>
    <mergeCell ref="BH71:BK71"/>
    <mergeCell ref="BP71:BS71"/>
    <mergeCell ref="BT71:BV71"/>
    <mergeCell ref="D71:E71"/>
    <mergeCell ref="F71:G71"/>
    <mergeCell ref="AI71:AR71"/>
    <mergeCell ref="AS71:AU71"/>
    <mergeCell ref="AV71:AY71"/>
    <mergeCell ref="AZ71:BC71"/>
    <mergeCell ref="BT69:BV69"/>
    <mergeCell ref="AS70:AU70"/>
    <mergeCell ref="AV70:AY70"/>
    <mergeCell ref="AZ70:BC70"/>
    <mergeCell ref="BD70:BG70"/>
    <mergeCell ref="BH70:BK70"/>
    <mergeCell ref="BP70:BS70"/>
    <mergeCell ref="BT70:BV70"/>
    <mergeCell ref="AS68:AU68"/>
    <mergeCell ref="AV68:AY68"/>
    <mergeCell ref="AZ68:BC68"/>
    <mergeCell ref="BD69:BG69"/>
    <mergeCell ref="BH69:BK69"/>
    <mergeCell ref="BP69:BS69"/>
    <mergeCell ref="BD68:BG68"/>
    <mergeCell ref="BH68:BK68"/>
    <mergeCell ref="BP68:BS68"/>
    <mergeCell ref="BT68:BV68"/>
    <mergeCell ref="D69:E69"/>
    <mergeCell ref="F69:G69"/>
    <mergeCell ref="AI69:AR69"/>
    <mergeCell ref="AS69:AU69"/>
    <mergeCell ref="AV69:AY69"/>
    <mergeCell ref="AZ69:BC69"/>
    <mergeCell ref="D68:E68"/>
    <mergeCell ref="F68:G68"/>
    <mergeCell ref="AI68:AR68"/>
    <mergeCell ref="BD66:BG66"/>
    <mergeCell ref="BH66:BK66"/>
    <mergeCell ref="BL66:BO66"/>
    <mergeCell ref="BP66:BS66"/>
    <mergeCell ref="BT66:BV66"/>
    <mergeCell ref="AZ66:BC66"/>
    <mergeCell ref="AZ67:BC67"/>
    <mergeCell ref="BD67:BG67"/>
    <mergeCell ref="BH67:BK67"/>
    <mergeCell ref="BL67:BO67"/>
    <mergeCell ref="BP67:BS67"/>
    <mergeCell ref="BT67:BV67"/>
    <mergeCell ref="D67:E67"/>
    <mergeCell ref="F67:G67"/>
    <mergeCell ref="AI67:AR67"/>
    <mergeCell ref="AS67:AU67"/>
    <mergeCell ref="AV67:AY67"/>
    <mergeCell ref="D66:E66"/>
    <mergeCell ref="F66:G66"/>
    <mergeCell ref="AI66:AR66"/>
    <mergeCell ref="AS66:AU66"/>
    <mergeCell ref="AV66:AY66"/>
    <mergeCell ref="BD64:BG64"/>
    <mergeCell ref="BH64:BK64"/>
    <mergeCell ref="BL64:BO64"/>
    <mergeCell ref="BP64:BS64"/>
    <mergeCell ref="BT64:BV64"/>
    <mergeCell ref="AZ64:BC64"/>
    <mergeCell ref="AZ65:BC65"/>
    <mergeCell ref="BD65:BG65"/>
    <mergeCell ref="BH65:BK65"/>
    <mergeCell ref="BL65:BO65"/>
    <mergeCell ref="BP65:BS65"/>
    <mergeCell ref="BT65:BV65"/>
    <mergeCell ref="D65:E65"/>
    <mergeCell ref="F65:G65"/>
    <mergeCell ref="AI65:AR65"/>
    <mergeCell ref="AS65:AU65"/>
    <mergeCell ref="AV65:AY65"/>
    <mergeCell ref="D64:E64"/>
    <mergeCell ref="F64:G64"/>
    <mergeCell ref="AI64:AR64"/>
    <mergeCell ref="AS64:AU64"/>
    <mergeCell ref="AV64:AY64"/>
    <mergeCell ref="BD62:BG62"/>
    <mergeCell ref="BH62:BK62"/>
    <mergeCell ref="BL62:BO62"/>
    <mergeCell ref="BP62:BS62"/>
    <mergeCell ref="BT62:BV62"/>
    <mergeCell ref="AZ62:BC62"/>
    <mergeCell ref="AZ63:BC63"/>
    <mergeCell ref="BD63:BG63"/>
    <mergeCell ref="BH63:BK63"/>
    <mergeCell ref="BL63:BO63"/>
    <mergeCell ref="BP63:BS63"/>
    <mergeCell ref="BT63:BV63"/>
    <mergeCell ref="D63:E63"/>
    <mergeCell ref="F63:G63"/>
    <mergeCell ref="AI63:AR63"/>
    <mergeCell ref="AS63:AU63"/>
    <mergeCell ref="AV63:AY63"/>
    <mergeCell ref="D62:E62"/>
    <mergeCell ref="F62:G62"/>
    <mergeCell ref="AI62:AR62"/>
    <mergeCell ref="AS62:AU62"/>
    <mergeCell ref="AV62:AY62"/>
    <mergeCell ref="AV60:AY60"/>
    <mergeCell ref="AZ60:BC60"/>
    <mergeCell ref="BH61:BK61"/>
    <mergeCell ref="BL61:BO61"/>
    <mergeCell ref="BP61:BS61"/>
    <mergeCell ref="BT61:BV61"/>
    <mergeCell ref="BD60:BG60"/>
    <mergeCell ref="BH60:BK60"/>
    <mergeCell ref="BL60:BO60"/>
    <mergeCell ref="BP60:BS60"/>
    <mergeCell ref="BT60:BV60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D61:E61"/>
    <mergeCell ref="F61:G61"/>
    <mergeCell ref="AI61:AR61"/>
    <mergeCell ref="AS61:AU61"/>
    <mergeCell ref="AV61:AY61"/>
    <mergeCell ref="BD59:BG59"/>
    <mergeCell ref="AZ61:BC61"/>
    <mergeCell ref="BD61:BG61"/>
    <mergeCell ref="BD58:BG58"/>
    <mergeCell ref="BH59:BK59"/>
    <mergeCell ref="BP59:BS59"/>
    <mergeCell ref="BT59:BV59"/>
    <mergeCell ref="D60:E60"/>
    <mergeCell ref="F60:G60"/>
    <mergeCell ref="AI60:AR60"/>
    <mergeCell ref="AS60:AU60"/>
    <mergeCell ref="D58:E58"/>
    <mergeCell ref="F58:G58"/>
    <mergeCell ref="AI58:AR58"/>
    <mergeCell ref="AS58:AU58"/>
    <mergeCell ref="AV58:AY58"/>
    <mergeCell ref="AZ58:BC58"/>
    <mergeCell ref="AZ57:BC57"/>
    <mergeCell ref="BD57:BG57"/>
    <mergeCell ref="BH57:BK57"/>
    <mergeCell ref="BH58:BK58"/>
    <mergeCell ref="BT57:BV57"/>
    <mergeCell ref="D56:E56"/>
    <mergeCell ref="F56:G56"/>
    <mergeCell ref="AI56:AR56"/>
    <mergeCell ref="AS56:AU56"/>
    <mergeCell ref="AV56:AY56"/>
    <mergeCell ref="BD55:BG55"/>
    <mergeCell ref="BH55:BK55"/>
    <mergeCell ref="BP55:BS55"/>
    <mergeCell ref="BT55:BV55"/>
    <mergeCell ref="BT56:BV56"/>
    <mergeCell ref="D57:E57"/>
    <mergeCell ref="F57:G57"/>
    <mergeCell ref="AI57:AR57"/>
    <mergeCell ref="AS57:AU57"/>
    <mergeCell ref="AV57:AY57"/>
    <mergeCell ref="AZ56:BC56"/>
    <mergeCell ref="BD56:BG56"/>
    <mergeCell ref="BH56:BK56"/>
    <mergeCell ref="BP56:BS56"/>
    <mergeCell ref="BP57:BS57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BD52:BG52"/>
    <mergeCell ref="BH52:BK52"/>
    <mergeCell ref="BL52:BO52"/>
    <mergeCell ref="BP52:BS52"/>
    <mergeCell ref="BT52:BV52"/>
    <mergeCell ref="AZ52:BC52"/>
    <mergeCell ref="AZ53:BC53"/>
    <mergeCell ref="BD53:BG53"/>
    <mergeCell ref="BH53:BK53"/>
    <mergeCell ref="BL53:BO53"/>
    <mergeCell ref="BP53:BS53"/>
    <mergeCell ref="BT53:BV53"/>
    <mergeCell ref="D53:E53"/>
    <mergeCell ref="F53:G53"/>
    <mergeCell ref="AI53:AR53"/>
    <mergeCell ref="AS53:AU53"/>
    <mergeCell ref="AV53:AY53"/>
    <mergeCell ref="D52:E52"/>
    <mergeCell ref="F52:G52"/>
    <mergeCell ref="AI52:AR52"/>
    <mergeCell ref="AS52:AU52"/>
    <mergeCell ref="AV52:AY52"/>
    <mergeCell ref="BD50:BG50"/>
    <mergeCell ref="BH50:BK50"/>
    <mergeCell ref="BL50:BO50"/>
    <mergeCell ref="BP50:BS50"/>
    <mergeCell ref="BT50:BV50"/>
    <mergeCell ref="AZ50:BC50"/>
    <mergeCell ref="AZ51:BC51"/>
    <mergeCell ref="BD51:BG51"/>
    <mergeCell ref="BH51:BK51"/>
    <mergeCell ref="BL51:BO51"/>
    <mergeCell ref="BP51:BS51"/>
    <mergeCell ref="BT51:BV51"/>
    <mergeCell ref="D51:E51"/>
    <mergeCell ref="F51:G51"/>
    <mergeCell ref="AI51:AR51"/>
    <mergeCell ref="AS51:AU51"/>
    <mergeCell ref="AV51:AY51"/>
    <mergeCell ref="D50:E50"/>
    <mergeCell ref="F50:G50"/>
    <mergeCell ref="AI50:AR50"/>
    <mergeCell ref="AS50:AU50"/>
    <mergeCell ref="AV50:AY50"/>
    <mergeCell ref="BT49:BV49"/>
    <mergeCell ref="AZ48:BC48"/>
    <mergeCell ref="BD48:BG48"/>
    <mergeCell ref="BH48:BK48"/>
    <mergeCell ref="BP48:BS48"/>
    <mergeCell ref="BT48:BV48"/>
    <mergeCell ref="AZ47:BC47"/>
    <mergeCell ref="BD47:BG47"/>
    <mergeCell ref="BH47:BK47"/>
    <mergeCell ref="BP47:BS47"/>
    <mergeCell ref="AZ49:BC49"/>
    <mergeCell ref="BD49:BG49"/>
    <mergeCell ref="BH49:BK49"/>
    <mergeCell ref="BL49:BO49"/>
    <mergeCell ref="BP49:BS49"/>
    <mergeCell ref="BT47:BV47"/>
    <mergeCell ref="D49:E49"/>
    <mergeCell ref="F49:G49"/>
    <mergeCell ref="AI49:AR49"/>
    <mergeCell ref="AS49:AU49"/>
    <mergeCell ref="AV49:AY49"/>
    <mergeCell ref="D48:E48"/>
    <mergeCell ref="F48:G48"/>
    <mergeCell ref="AI48:AR48"/>
    <mergeCell ref="AS48:AU48"/>
    <mergeCell ref="AV48:AY48"/>
    <mergeCell ref="D47:E47"/>
    <mergeCell ref="F47:G47"/>
    <mergeCell ref="AI47:AR47"/>
    <mergeCell ref="AS47:AU47"/>
    <mergeCell ref="D46:E46"/>
    <mergeCell ref="F46:G46"/>
    <mergeCell ref="AI46:AR46"/>
    <mergeCell ref="AS46:AU46"/>
    <mergeCell ref="AV46:AY46"/>
    <mergeCell ref="AV47:AY47"/>
    <mergeCell ref="BD46:BG46"/>
    <mergeCell ref="BH46:BK46"/>
    <mergeCell ref="BP46:BS46"/>
    <mergeCell ref="BT46:BV46"/>
    <mergeCell ref="BD45:BG45"/>
    <mergeCell ref="BH45:BK45"/>
    <mergeCell ref="BP45:BS45"/>
    <mergeCell ref="BT45:BV45"/>
    <mergeCell ref="D44:E44"/>
    <mergeCell ref="F44:G44"/>
    <mergeCell ref="AI44:AR44"/>
    <mergeCell ref="AS44:AU44"/>
    <mergeCell ref="AV44:AY44"/>
    <mergeCell ref="AZ44:BC44"/>
    <mergeCell ref="D45:E45"/>
    <mergeCell ref="F45:G45"/>
    <mergeCell ref="AI45:AR45"/>
    <mergeCell ref="AS45:AU45"/>
    <mergeCell ref="AV45:AY45"/>
    <mergeCell ref="AZ45:BC45"/>
    <mergeCell ref="AZ46:BC46"/>
    <mergeCell ref="AZ43:BC43"/>
    <mergeCell ref="BD43:BG43"/>
    <mergeCell ref="BH43:BK43"/>
    <mergeCell ref="BP43:BS43"/>
    <mergeCell ref="BT43:BV43"/>
    <mergeCell ref="BT44:BV44"/>
    <mergeCell ref="BD44:BG44"/>
    <mergeCell ref="BH44:BK44"/>
    <mergeCell ref="BP44:BS44"/>
    <mergeCell ref="D43:E43"/>
    <mergeCell ref="F43:G43"/>
    <mergeCell ref="AI43:AR43"/>
    <mergeCell ref="AS43:AU43"/>
    <mergeCell ref="AV43:AY43"/>
    <mergeCell ref="D42:E42"/>
    <mergeCell ref="F42:G42"/>
    <mergeCell ref="AI42:AR42"/>
    <mergeCell ref="AS42:AU42"/>
    <mergeCell ref="AV42:AY42"/>
    <mergeCell ref="BL42:BO42"/>
    <mergeCell ref="BP42:BS42"/>
    <mergeCell ref="BT42:BV42"/>
    <mergeCell ref="AZ42:BC42"/>
    <mergeCell ref="BD40:BG40"/>
    <mergeCell ref="BH40:BK40"/>
    <mergeCell ref="BL40:BO40"/>
    <mergeCell ref="BP40:BS40"/>
    <mergeCell ref="BT40:BV40"/>
    <mergeCell ref="AZ40:BC40"/>
    <mergeCell ref="AZ41:BC41"/>
    <mergeCell ref="BD41:BG41"/>
    <mergeCell ref="BH41:BK41"/>
    <mergeCell ref="BL41:BO41"/>
    <mergeCell ref="BP41:BS41"/>
    <mergeCell ref="BT41:BV41"/>
    <mergeCell ref="BD42:BG42"/>
    <mergeCell ref="BH42:BK42"/>
    <mergeCell ref="D41:E41"/>
    <mergeCell ref="F41:G41"/>
    <mergeCell ref="AI41:AR41"/>
    <mergeCell ref="AS41:AU41"/>
    <mergeCell ref="AV41:AY41"/>
    <mergeCell ref="D40:E40"/>
    <mergeCell ref="F40:G40"/>
    <mergeCell ref="AI40:AR40"/>
    <mergeCell ref="AS40:AU40"/>
    <mergeCell ref="AV40:AY40"/>
    <mergeCell ref="BT35:BV35"/>
    <mergeCell ref="BD36:BG36"/>
    <mergeCell ref="BH36:BK36"/>
    <mergeCell ref="BP36:BS36"/>
    <mergeCell ref="BD35:BG35"/>
    <mergeCell ref="BH35:BK35"/>
    <mergeCell ref="BP35:BS35"/>
    <mergeCell ref="BT36:BV36"/>
    <mergeCell ref="BD37:BG37"/>
    <mergeCell ref="BH37:BK37"/>
    <mergeCell ref="BT37:BV37"/>
    <mergeCell ref="BT39:BV39"/>
    <mergeCell ref="BD38:BG38"/>
    <mergeCell ref="BH38:BK38"/>
    <mergeCell ref="BL38:BO38"/>
    <mergeCell ref="BP38:BS38"/>
    <mergeCell ref="BT38:BV38"/>
    <mergeCell ref="BP39:BS39"/>
    <mergeCell ref="BD39:BG39"/>
    <mergeCell ref="D36:E36"/>
    <mergeCell ref="F36:G36"/>
    <mergeCell ref="AI36:AR36"/>
    <mergeCell ref="AS36:AU36"/>
    <mergeCell ref="AV36:AY36"/>
    <mergeCell ref="AZ36:BC36"/>
    <mergeCell ref="BP37:BS37"/>
    <mergeCell ref="F39:G39"/>
    <mergeCell ref="AI39:AR39"/>
    <mergeCell ref="AS39:AU39"/>
    <mergeCell ref="AV39:AY39"/>
    <mergeCell ref="AZ39:BC39"/>
    <mergeCell ref="D38:E38"/>
    <mergeCell ref="F38:G38"/>
    <mergeCell ref="AI38:AR38"/>
    <mergeCell ref="AS38:AU38"/>
    <mergeCell ref="D37:E37"/>
    <mergeCell ref="F37:G37"/>
    <mergeCell ref="AI37:AR37"/>
    <mergeCell ref="AS37:AU37"/>
    <mergeCell ref="AV37:AY37"/>
    <mergeCell ref="AZ37:BC37"/>
    <mergeCell ref="BH39:BK39"/>
    <mergeCell ref="BL39:BO39"/>
    <mergeCell ref="D35:E35"/>
    <mergeCell ref="F35:G35"/>
    <mergeCell ref="AI35:AR35"/>
    <mergeCell ref="AS35:AU35"/>
    <mergeCell ref="AV35:AY35"/>
    <mergeCell ref="AZ35:BC35"/>
    <mergeCell ref="AZ38:BC38"/>
    <mergeCell ref="AV38:AY38"/>
    <mergeCell ref="D39:E39"/>
    <mergeCell ref="D34:E34"/>
    <mergeCell ref="F34:G34"/>
    <mergeCell ref="AI34:AR34"/>
    <mergeCell ref="AS34:AU34"/>
    <mergeCell ref="AV34:AY34"/>
    <mergeCell ref="D33:E33"/>
    <mergeCell ref="F33:G33"/>
    <mergeCell ref="AI33:AR33"/>
    <mergeCell ref="AS33:AU33"/>
    <mergeCell ref="AV33:AY33"/>
    <mergeCell ref="BP33:BS33"/>
    <mergeCell ref="BT33:BV33"/>
    <mergeCell ref="AZ33:BC33"/>
    <mergeCell ref="AZ34:BC34"/>
    <mergeCell ref="BD34:BG34"/>
    <mergeCell ref="BH34:BK34"/>
    <mergeCell ref="BL34:BO34"/>
    <mergeCell ref="BP34:BS34"/>
    <mergeCell ref="BT34:BV34"/>
    <mergeCell ref="BD33:BG33"/>
    <mergeCell ref="BH33:BK33"/>
    <mergeCell ref="BL33:BO33"/>
    <mergeCell ref="BH32:BK32"/>
    <mergeCell ref="BL32:BO32"/>
    <mergeCell ref="BP32:BS32"/>
    <mergeCell ref="BT32:BV32"/>
    <mergeCell ref="BD31:BG31"/>
    <mergeCell ref="BH31:BK31"/>
    <mergeCell ref="BL31:BO31"/>
    <mergeCell ref="BP31:BS31"/>
    <mergeCell ref="BT31:BV31"/>
    <mergeCell ref="D30:E30"/>
    <mergeCell ref="F30:G30"/>
    <mergeCell ref="AS30:AU30"/>
    <mergeCell ref="AV30:AY30"/>
    <mergeCell ref="AZ30:BC30"/>
    <mergeCell ref="BD30:BG30"/>
    <mergeCell ref="BH30:BK30"/>
    <mergeCell ref="BL30:BO30"/>
    <mergeCell ref="BP30:BS30"/>
    <mergeCell ref="F28:G28"/>
    <mergeCell ref="AS28:AU28"/>
    <mergeCell ref="AV28:AY28"/>
    <mergeCell ref="AZ28:BC28"/>
    <mergeCell ref="BD28:BG28"/>
    <mergeCell ref="BT28:BV28"/>
    <mergeCell ref="D29:E29"/>
    <mergeCell ref="F29:G29"/>
    <mergeCell ref="AS29:AU29"/>
    <mergeCell ref="AV29:AY29"/>
    <mergeCell ref="AZ29:BC29"/>
    <mergeCell ref="BD29:BG29"/>
    <mergeCell ref="BH29:BK29"/>
    <mergeCell ref="BL29:BO29"/>
    <mergeCell ref="BP29:BS29"/>
    <mergeCell ref="BP25:BS25"/>
    <mergeCell ref="BT25:BV25"/>
    <mergeCell ref="BL27:BO27"/>
    <mergeCell ref="BP27:BS27"/>
    <mergeCell ref="BT27:BV27"/>
    <mergeCell ref="D32:E32"/>
    <mergeCell ref="F32:G32"/>
    <mergeCell ref="AI32:AR32"/>
    <mergeCell ref="AS32:AU32"/>
    <mergeCell ref="AV32:AY32"/>
    <mergeCell ref="AZ32:BC32"/>
    <mergeCell ref="BD32:BG32"/>
    <mergeCell ref="BH28:BK28"/>
    <mergeCell ref="BL28:BO28"/>
    <mergeCell ref="BP28:BS28"/>
    <mergeCell ref="BT30:BV30"/>
    <mergeCell ref="D31:E31"/>
    <mergeCell ref="F31:G31"/>
    <mergeCell ref="AI31:AR31"/>
    <mergeCell ref="AS31:AU31"/>
    <mergeCell ref="AV31:AY31"/>
    <mergeCell ref="AZ31:BC31"/>
    <mergeCell ref="BT29:BV29"/>
    <mergeCell ref="D28:E28"/>
    <mergeCell ref="BH26:BK26"/>
    <mergeCell ref="BL26:BO26"/>
    <mergeCell ref="BP26:BS26"/>
    <mergeCell ref="BT26:BV26"/>
    <mergeCell ref="BH27:BK27"/>
    <mergeCell ref="D26:E26"/>
    <mergeCell ref="F26:G26"/>
    <mergeCell ref="AS26:AU26"/>
    <mergeCell ref="AV26:AY26"/>
    <mergeCell ref="AZ26:BC26"/>
    <mergeCell ref="BD26:BG26"/>
    <mergeCell ref="D27:E27"/>
    <mergeCell ref="F27:G27"/>
    <mergeCell ref="AS27:AU27"/>
    <mergeCell ref="AV27:AY27"/>
    <mergeCell ref="AZ27:BC27"/>
    <mergeCell ref="BD27:BG27"/>
    <mergeCell ref="AV22:AY22"/>
    <mergeCell ref="AZ22:BC22"/>
    <mergeCell ref="BD22:BG22"/>
    <mergeCell ref="BD24:BG24"/>
    <mergeCell ref="BH24:BK24"/>
    <mergeCell ref="BL24:BO24"/>
    <mergeCell ref="BP23:BS23"/>
    <mergeCell ref="BT23:BV23"/>
    <mergeCell ref="AS24:AU24"/>
    <mergeCell ref="AV24:AY24"/>
    <mergeCell ref="AZ24:BC24"/>
    <mergeCell ref="BP24:BS24"/>
    <mergeCell ref="BT24:BV24"/>
    <mergeCell ref="BP22:BS22"/>
    <mergeCell ref="BT22:BV22"/>
    <mergeCell ref="D25:E25"/>
    <mergeCell ref="F25:G25"/>
    <mergeCell ref="AI25:AR25"/>
    <mergeCell ref="AS25:AU25"/>
    <mergeCell ref="AV25:AY25"/>
    <mergeCell ref="BH23:BK23"/>
    <mergeCell ref="BL23:BO23"/>
    <mergeCell ref="AZ25:BC25"/>
    <mergeCell ref="AZ23:BC23"/>
    <mergeCell ref="BD23:BG23"/>
    <mergeCell ref="D24:E24"/>
    <mergeCell ref="F24:G24"/>
    <mergeCell ref="AI24:AR24"/>
    <mergeCell ref="BD25:BG25"/>
    <mergeCell ref="BH25:BK25"/>
    <mergeCell ref="BL25:BO25"/>
    <mergeCell ref="D23:E23"/>
    <mergeCell ref="F23:G23"/>
    <mergeCell ref="AI23:AR23"/>
    <mergeCell ref="AS23:AU23"/>
    <mergeCell ref="AV23:AY23"/>
    <mergeCell ref="BL21:BO21"/>
    <mergeCell ref="BP21:BS21"/>
    <mergeCell ref="BT21:BV21"/>
    <mergeCell ref="BH22:BK22"/>
    <mergeCell ref="BL22:BO22"/>
    <mergeCell ref="D22:E22"/>
    <mergeCell ref="F22:G22"/>
    <mergeCell ref="AI22:AR22"/>
    <mergeCell ref="BT20:BV20"/>
    <mergeCell ref="D21:E21"/>
    <mergeCell ref="F21:G21"/>
    <mergeCell ref="AI21:AR21"/>
    <mergeCell ref="AS21:AU21"/>
    <mergeCell ref="AV21:AY21"/>
    <mergeCell ref="D20:E20"/>
    <mergeCell ref="F20:G20"/>
    <mergeCell ref="AS20:AU20"/>
    <mergeCell ref="AV20:AY20"/>
    <mergeCell ref="AZ20:BC20"/>
    <mergeCell ref="BD20:BG20"/>
    <mergeCell ref="AZ21:BC21"/>
    <mergeCell ref="BD21:BG21"/>
    <mergeCell ref="BH21:BK21"/>
    <mergeCell ref="AS22:AU22"/>
    <mergeCell ref="BT18:BV19"/>
    <mergeCell ref="BD19:BG19"/>
    <mergeCell ref="BH19:BK19"/>
    <mergeCell ref="BL19:BO19"/>
    <mergeCell ref="BP19:BS19"/>
    <mergeCell ref="BH20:BK20"/>
    <mergeCell ref="BL20:BO20"/>
    <mergeCell ref="BP20:BS20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AV19:AY19"/>
    <mergeCell ref="AZ19:BC19"/>
    <mergeCell ref="W18:AH19"/>
    <mergeCell ref="AI18:AR19"/>
    <mergeCell ref="AS18:AU19"/>
    <mergeCell ref="AV18:BS18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N5:T5"/>
    <mergeCell ref="U5:AA5"/>
    <mergeCell ref="AB5:AK5"/>
  </mergeCells>
  <phoneticPr fontId="1"/>
  <pageMargins left="0.70866141732283472" right="0.70866141732283472" top="0.74803149606299213" bottom="0.74803149606299213" header="0.31496062992125984" footer="0.31496062992125984"/>
  <pageSetup paperSize="9" scale="56" orientation="landscape" r:id="rId1"/>
  <headerFooter>
    <oddFooter>&amp;CTOYOTA MOTOR CORPORATION&amp;RVer 1.000J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Z131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3" t="s">
        <v>0</v>
      </c>
      <c r="O2" s="724"/>
      <c r="P2" s="724"/>
      <c r="Q2" s="724"/>
      <c r="R2" s="724"/>
      <c r="S2" s="724"/>
      <c r="T2" s="725"/>
      <c r="U2" s="723" t="s">
        <v>1</v>
      </c>
      <c r="V2" s="724"/>
      <c r="W2" s="724"/>
      <c r="X2" s="724"/>
      <c r="Y2" s="724"/>
      <c r="Z2" s="724"/>
      <c r="AA2" s="725"/>
      <c r="AB2" s="726" t="s">
        <v>2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3" t="s">
        <v>3</v>
      </c>
      <c r="O4" s="724"/>
      <c r="P4" s="724"/>
      <c r="Q4" s="724"/>
      <c r="R4" s="724"/>
      <c r="S4" s="724"/>
      <c r="T4" s="725"/>
      <c r="U4" s="1211" t="s">
        <v>4</v>
      </c>
      <c r="V4" s="1212"/>
      <c r="W4" s="1212"/>
      <c r="X4" s="1212"/>
      <c r="Y4" s="1212"/>
      <c r="Z4" s="1212"/>
      <c r="AA4" s="1213"/>
      <c r="AB4" s="723" t="s">
        <v>5</v>
      </c>
      <c r="AC4" s="724"/>
      <c r="AD4" s="724"/>
      <c r="AE4" s="724"/>
      <c r="AF4" s="724"/>
      <c r="AG4" s="724"/>
      <c r="AH4" s="724"/>
      <c r="AI4" s="724"/>
      <c r="AJ4" s="724"/>
      <c r="AK4" s="725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64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VEHICLE_SETTING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VEHICLE_SETTING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45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SUM(BP20:BS23)+SUM(BP32:BS40)</f>
        <v>632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8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8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8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8" s="234" customFormat="1" ht="12" customHeigh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3" t="s">
        <v>196</v>
      </c>
      <c r="M20" s="263"/>
      <c r="N20" s="263"/>
      <c r="O20" s="263"/>
      <c r="P20" s="263"/>
      <c r="Q20" s="263"/>
      <c r="R20" s="263"/>
      <c r="S20" s="263"/>
      <c r="T20" s="263"/>
      <c r="U20" s="263"/>
      <c r="V20" s="264"/>
      <c r="W20" s="274" t="s">
        <v>21</v>
      </c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4"/>
      <c r="AI20" s="275" t="s">
        <v>136</v>
      </c>
      <c r="AJ20" s="276"/>
      <c r="AK20" s="276"/>
      <c r="AL20" s="276"/>
      <c r="AM20" s="276"/>
      <c r="AN20" s="276"/>
      <c r="AO20" s="276"/>
      <c r="AP20" s="276"/>
      <c r="AQ20" s="276"/>
      <c r="AR20" s="277"/>
      <c r="AS20" s="752" t="s">
        <v>18</v>
      </c>
      <c r="AT20" s="752"/>
      <c r="AU20" s="752"/>
      <c r="AV20" s="741">
        <f>LEN(L20)+LEN(M20)+LEN(N20)+LEN(O20)+LEN(P20)+LEN(Q20)</f>
        <v>3</v>
      </c>
      <c r="AW20" s="742"/>
      <c r="AX20" s="742"/>
      <c r="AY20" s="743"/>
      <c r="AZ20" s="753">
        <v>17</v>
      </c>
      <c r="BA20" s="754"/>
      <c r="BB20" s="754"/>
      <c r="BC20" s="755"/>
      <c r="BD20" s="741">
        <f t="shared" ref="BD20:BD33" si="0">IF(AS20="String", AZ20, IF(AS20="Number",ROUNDUP(AZ20/2,0),0))</f>
        <v>17</v>
      </c>
      <c r="BE20" s="742"/>
      <c r="BF20" s="742"/>
      <c r="BG20" s="743"/>
      <c r="BH20" s="753">
        <f t="shared" ref="BH20:BH33" si="1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8" s="234" customFormat="1" ht="12" customHeight="1">
      <c r="B21" s="253"/>
      <c r="C21" s="259">
        <v>2</v>
      </c>
      <c r="D21" s="747"/>
      <c r="E21" s="748"/>
      <c r="F21" s="747"/>
      <c r="G21" s="748"/>
      <c r="H21" s="261"/>
      <c r="I21" s="261"/>
      <c r="J21" s="262"/>
      <c r="K21" s="262"/>
      <c r="L21" s="26" t="s">
        <v>135</v>
      </c>
      <c r="M21" s="26"/>
      <c r="N21" s="26"/>
      <c r="O21" s="26"/>
      <c r="P21" s="26"/>
      <c r="Q21" s="26"/>
      <c r="R21" s="26"/>
      <c r="S21" s="26"/>
      <c r="T21" s="26"/>
      <c r="U21" s="26"/>
      <c r="V21" s="27"/>
      <c r="W21" s="22" t="s">
        <v>543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64" t="s">
        <v>543</v>
      </c>
      <c r="AJ21" s="765"/>
      <c r="AK21" s="765"/>
      <c r="AL21" s="765"/>
      <c r="AM21" s="765"/>
      <c r="AN21" s="765"/>
      <c r="AO21" s="765"/>
      <c r="AP21" s="765"/>
      <c r="AQ21" s="765"/>
      <c r="AR21" s="766"/>
      <c r="AS21" s="752" t="s">
        <v>18</v>
      </c>
      <c r="AT21" s="752"/>
      <c r="AU21" s="752"/>
      <c r="AV21" s="741">
        <f t="shared" ref="AV21:AV33" si="2">LEN(L21)+LEN(M21)+LEN(N21)+LEN(O21)+LEN(P21)+LEN(Q21)</f>
        <v>13</v>
      </c>
      <c r="AW21" s="742"/>
      <c r="AX21" s="742"/>
      <c r="AY21" s="743"/>
      <c r="AZ21" s="753">
        <v>16</v>
      </c>
      <c r="BA21" s="754"/>
      <c r="BB21" s="754"/>
      <c r="BC21" s="755"/>
      <c r="BD21" s="741">
        <f t="shared" si="0"/>
        <v>16</v>
      </c>
      <c r="BE21" s="742"/>
      <c r="BF21" s="742"/>
      <c r="BG21" s="743"/>
      <c r="BH21" s="753">
        <f t="shared" si="1"/>
        <v>0</v>
      </c>
      <c r="BI21" s="754"/>
      <c r="BJ21" s="754"/>
      <c r="BK21" s="755"/>
      <c r="BL21" s="753"/>
      <c r="BM21" s="754"/>
      <c r="BN21" s="754"/>
      <c r="BO21" s="755"/>
      <c r="BP21" s="741">
        <f>AV21+BD21+BH21</f>
        <v>29</v>
      </c>
      <c r="BQ21" s="742"/>
      <c r="BR21" s="742"/>
      <c r="BS21" s="743"/>
      <c r="BT21" s="777"/>
      <c r="BU21" s="778"/>
      <c r="BV21" s="779"/>
      <c r="BW21" s="255"/>
      <c r="BX21" s="252"/>
    </row>
    <row r="22" spans="2:78" s="234" customFormat="1" ht="45.75" customHeight="1">
      <c r="B22" s="253"/>
      <c r="C22" s="261">
        <v>3</v>
      </c>
      <c r="D22" s="747"/>
      <c r="E22" s="748"/>
      <c r="F22" s="747"/>
      <c r="G22" s="748"/>
      <c r="H22" s="261"/>
      <c r="I22" s="261"/>
      <c r="J22" s="262"/>
      <c r="K22" s="262"/>
      <c r="L22" s="20" t="s">
        <v>472</v>
      </c>
      <c r="M22" s="20"/>
      <c r="N22" s="20"/>
      <c r="O22" s="20"/>
      <c r="P22" s="20"/>
      <c r="Q22" s="20"/>
      <c r="R22" s="20"/>
      <c r="S22" s="20"/>
      <c r="T22" s="20"/>
      <c r="U22" s="20"/>
      <c r="V22" s="21"/>
      <c r="W22" s="22" t="s">
        <v>130</v>
      </c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7"/>
      <c r="AI22" s="749" t="s">
        <v>649</v>
      </c>
      <c r="AJ22" s="750"/>
      <c r="AK22" s="750"/>
      <c r="AL22" s="750"/>
      <c r="AM22" s="750"/>
      <c r="AN22" s="750"/>
      <c r="AO22" s="750"/>
      <c r="AP22" s="750"/>
      <c r="AQ22" s="750"/>
      <c r="AR22" s="751"/>
      <c r="AS22" s="763" t="s">
        <v>42</v>
      </c>
      <c r="AT22" s="763"/>
      <c r="AU22" s="763"/>
      <c r="AV22" s="741">
        <f t="shared" si="2"/>
        <v>18</v>
      </c>
      <c r="AW22" s="742"/>
      <c r="AX22" s="742"/>
      <c r="AY22" s="743"/>
      <c r="AZ22" s="753">
        <v>3</v>
      </c>
      <c r="BA22" s="754"/>
      <c r="BB22" s="754"/>
      <c r="BC22" s="755"/>
      <c r="BD22" s="741">
        <f t="shared" si="0"/>
        <v>2</v>
      </c>
      <c r="BE22" s="742"/>
      <c r="BF22" s="742"/>
      <c r="BG22" s="743"/>
      <c r="BH22" s="753">
        <f t="shared" si="1"/>
        <v>1</v>
      </c>
      <c r="BI22" s="754"/>
      <c r="BJ22" s="754"/>
      <c r="BK22" s="755"/>
      <c r="BL22" s="753"/>
      <c r="BM22" s="754"/>
      <c r="BN22" s="754"/>
      <c r="BO22" s="755"/>
      <c r="BP22" s="741">
        <f>AV22+BD22+BH22</f>
        <v>21</v>
      </c>
      <c r="BQ22" s="742"/>
      <c r="BR22" s="742"/>
      <c r="BS22" s="743"/>
      <c r="BT22" s="777"/>
      <c r="BU22" s="778"/>
      <c r="BV22" s="779"/>
      <c r="BW22" s="255"/>
      <c r="BX22" s="252"/>
    </row>
    <row r="23" spans="2:78" s="234" customFormat="1" ht="12" customHeight="1">
      <c r="B23" s="253"/>
      <c r="C23" s="259">
        <v>4</v>
      </c>
      <c r="D23" s="747"/>
      <c r="E23" s="748"/>
      <c r="F23" s="747"/>
      <c r="G23" s="748"/>
      <c r="H23" s="266"/>
      <c r="I23" s="266"/>
      <c r="J23" s="267"/>
      <c r="K23" s="267"/>
      <c r="L23" s="20" t="s">
        <v>144</v>
      </c>
      <c r="M23" s="20"/>
      <c r="N23" s="20"/>
      <c r="O23" s="20"/>
      <c r="P23" s="20"/>
      <c r="Q23" s="20"/>
      <c r="R23" s="20"/>
      <c r="S23" s="20"/>
      <c r="T23" s="20"/>
      <c r="U23" s="20"/>
      <c r="V23" s="21"/>
      <c r="W23" s="22" t="s">
        <v>143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64" t="s">
        <v>146</v>
      </c>
      <c r="AJ23" s="765"/>
      <c r="AK23" s="765"/>
      <c r="AL23" s="765"/>
      <c r="AM23" s="765"/>
      <c r="AN23" s="765"/>
      <c r="AO23" s="765"/>
      <c r="AP23" s="765"/>
      <c r="AQ23" s="765"/>
      <c r="AR23" s="766"/>
      <c r="AS23" s="763" t="s">
        <v>142</v>
      </c>
      <c r="AT23" s="763"/>
      <c r="AU23" s="763"/>
      <c r="AV23" s="741">
        <f t="shared" si="2"/>
        <v>25</v>
      </c>
      <c r="AW23" s="742"/>
      <c r="AX23" s="742"/>
      <c r="AY23" s="743"/>
      <c r="AZ23" s="753">
        <v>0</v>
      </c>
      <c r="BA23" s="754"/>
      <c r="BB23" s="754"/>
      <c r="BC23" s="755"/>
      <c r="BD23" s="741">
        <f t="shared" si="0"/>
        <v>0</v>
      </c>
      <c r="BE23" s="742"/>
      <c r="BF23" s="742"/>
      <c r="BG23" s="743"/>
      <c r="BH23" s="753">
        <f t="shared" si="1"/>
        <v>3</v>
      </c>
      <c r="BI23" s="754"/>
      <c r="BJ23" s="754"/>
      <c r="BK23" s="755"/>
      <c r="BL23" s="753">
        <v>3</v>
      </c>
      <c r="BM23" s="754"/>
      <c r="BN23" s="754"/>
      <c r="BO23" s="755"/>
      <c r="BP23" s="741">
        <f>SUM(BP24:BS30)*BL23+SUM(AV23:BK23)</f>
        <v>388</v>
      </c>
      <c r="BQ23" s="742"/>
      <c r="BR23" s="742"/>
      <c r="BS23" s="743"/>
      <c r="BT23" s="770"/>
      <c r="BU23" s="771"/>
      <c r="BV23" s="772"/>
      <c r="BW23" s="255"/>
      <c r="BX23" s="252"/>
    </row>
    <row r="24" spans="2:78" s="234" customFormat="1" ht="12" customHeight="1">
      <c r="B24" s="253"/>
      <c r="C24" s="259">
        <v>5</v>
      </c>
      <c r="D24" s="747"/>
      <c r="E24" s="748"/>
      <c r="F24" s="747"/>
      <c r="G24" s="748"/>
      <c r="H24" s="266"/>
      <c r="I24" s="266"/>
      <c r="J24" s="267"/>
      <c r="K24" s="267"/>
      <c r="L24" s="20"/>
      <c r="M24" s="20" t="s">
        <v>147</v>
      </c>
      <c r="N24" s="20"/>
      <c r="O24" s="20"/>
      <c r="P24" s="20"/>
      <c r="Q24" s="20"/>
      <c r="R24" s="20"/>
      <c r="S24" s="20"/>
      <c r="T24" s="20"/>
      <c r="U24" s="20"/>
      <c r="V24" s="21"/>
      <c r="W24" s="22" t="s">
        <v>154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764"/>
      <c r="AJ24" s="765"/>
      <c r="AK24" s="765"/>
      <c r="AL24" s="765"/>
      <c r="AM24" s="765"/>
      <c r="AN24" s="765"/>
      <c r="AO24" s="765"/>
      <c r="AP24" s="765"/>
      <c r="AQ24" s="765"/>
      <c r="AR24" s="766"/>
      <c r="AS24" s="763" t="s">
        <v>27</v>
      </c>
      <c r="AT24" s="763"/>
      <c r="AU24" s="763"/>
      <c r="AV24" s="741">
        <f t="shared" si="2"/>
        <v>26</v>
      </c>
      <c r="AW24" s="742"/>
      <c r="AX24" s="742"/>
      <c r="AY24" s="743"/>
      <c r="AZ24" s="759">
        <v>0</v>
      </c>
      <c r="BA24" s="760"/>
      <c r="BB24" s="761"/>
      <c r="BC24" s="762"/>
      <c r="BD24" s="741">
        <f t="shared" si="0"/>
        <v>0</v>
      </c>
      <c r="BE24" s="742"/>
      <c r="BF24" s="742"/>
      <c r="BG24" s="743"/>
      <c r="BH24" s="753">
        <f t="shared" si="1"/>
        <v>3</v>
      </c>
      <c r="BI24" s="754"/>
      <c r="BJ24" s="754"/>
      <c r="BK24" s="755"/>
      <c r="BL24" s="753"/>
      <c r="BM24" s="754"/>
      <c r="BN24" s="754"/>
      <c r="BO24" s="755"/>
      <c r="BP24" s="741">
        <f>SUM(AV24:BK24)</f>
        <v>29</v>
      </c>
      <c r="BQ24" s="742"/>
      <c r="BR24" s="742"/>
      <c r="BS24" s="743"/>
      <c r="BT24" s="770"/>
      <c r="BU24" s="771"/>
      <c r="BV24" s="772"/>
      <c r="BW24" s="255"/>
      <c r="BX24" s="252"/>
    </row>
    <row r="25" spans="2:78" ht="36.75" customHeight="1">
      <c r="B25" s="116"/>
      <c r="C25" s="127">
        <v>6</v>
      </c>
      <c r="D25" s="1038"/>
      <c r="E25" s="1039"/>
      <c r="F25" s="1038"/>
      <c r="G25" s="1039"/>
      <c r="H25" s="118"/>
      <c r="I25" s="118"/>
      <c r="J25" s="119"/>
      <c r="K25" s="119"/>
      <c r="L25" s="167"/>
      <c r="M25" s="167"/>
      <c r="N25" s="167" t="s">
        <v>646</v>
      </c>
      <c r="O25" s="167"/>
      <c r="P25" s="167"/>
      <c r="Q25" s="167"/>
      <c r="R25" s="167"/>
      <c r="S25" s="167"/>
      <c r="T25" s="167"/>
      <c r="U25" s="167"/>
      <c r="V25" s="168"/>
      <c r="W25" s="166" t="s">
        <v>647</v>
      </c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8"/>
      <c r="AI25" s="749" t="s">
        <v>648</v>
      </c>
      <c r="AJ25" s="750"/>
      <c r="AK25" s="750"/>
      <c r="AL25" s="750"/>
      <c r="AM25" s="750"/>
      <c r="AN25" s="750"/>
      <c r="AO25" s="750"/>
      <c r="AP25" s="750"/>
      <c r="AQ25" s="750"/>
      <c r="AR25" s="751"/>
      <c r="AS25" s="994" t="s">
        <v>42</v>
      </c>
      <c r="AT25" s="994"/>
      <c r="AU25" s="994"/>
      <c r="AV25" s="940">
        <f t="shared" si="2"/>
        <v>19</v>
      </c>
      <c r="AW25" s="941"/>
      <c r="AX25" s="941"/>
      <c r="AY25" s="942"/>
      <c r="AZ25" s="988">
        <v>1</v>
      </c>
      <c r="BA25" s="989"/>
      <c r="BB25" s="989"/>
      <c r="BC25" s="990"/>
      <c r="BD25" s="940">
        <f t="shared" si="0"/>
        <v>1</v>
      </c>
      <c r="BE25" s="941"/>
      <c r="BF25" s="941"/>
      <c r="BG25" s="942"/>
      <c r="BH25" s="943">
        <f t="shared" si="1"/>
        <v>1</v>
      </c>
      <c r="BI25" s="944"/>
      <c r="BJ25" s="944"/>
      <c r="BK25" s="945"/>
      <c r="BL25" s="943"/>
      <c r="BM25" s="944"/>
      <c r="BN25" s="944"/>
      <c r="BO25" s="945"/>
      <c r="BP25" s="940">
        <f t="shared" ref="BP25" si="3">AV25+BD25+BH25</f>
        <v>21</v>
      </c>
      <c r="BQ25" s="941"/>
      <c r="BR25" s="941"/>
      <c r="BS25" s="942"/>
      <c r="BT25" s="1060"/>
      <c r="BU25" s="1061"/>
      <c r="BV25" s="1062"/>
      <c r="BW25" s="120"/>
      <c r="BX25" s="121"/>
    </row>
    <row r="26" spans="2:78" s="234" customFormat="1" ht="34.5" customHeight="1">
      <c r="B26" s="253"/>
      <c r="C26" s="259">
        <v>7</v>
      </c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 t="s">
        <v>233</v>
      </c>
      <c r="O26" s="20"/>
      <c r="P26" s="20"/>
      <c r="Q26" s="20"/>
      <c r="R26" s="20"/>
      <c r="S26" s="20"/>
      <c r="T26" s="20"/>
      <c r="U26" s="20"/>
      <c r="V26" s="21"/>
      <c r="W26" s="22" t="s">
        <v>131</v>
      </c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749" t="s">
        <v>650</v>
      </c>
      <c r="AJ26" s="750"/>
      <c r="AK26" s="750"/>
      <c r="AL26" s="750"/>
      <c r="AM26" s="750"/>
      <c r="AN26" s="750"/>
      <c r="AO26" s="750"/>
      <c r="AP26" s="750"/>
      <c r="AQ26" s="750"/>
      <c r="AR26" s="751"/>
      <c r="AS26" s="752" t="s">
        <v>42</v>
      </c>
      <c r="AT26" s="752"/>
      <c r="AU26" s="752"/>
      <c r="AV26" s="741">
        <f t="shared" si="2"/>
        <v>9</v>
      </c>
      <c r="AW26" s="742"/>
      <c r="AX26" s="742"/>
      <c r="AY26" s="743"/>
      <c r="AZ26" s="756">
        <v>10</v>
      </c>
      <c r="BA26" s="757"/>
      <c r="BB26" s="757"/>
      <c r="BC26" s="758"/>
      <c r="BD26" s="741">
        <f t="shared" si="0"/>
        <v>5</v>
      </c>
      <c r="BE26" s="742"/>
      <c r="BF26" s="742"/>
      <c r="BG26" s="743"/>
      <c r="BH26" s="753">
        <f t="shared" si="1"/>
        <v>1</v>
      </c>
      <c r="BI26" s="754"/>
      <c r="BJ26" s="754"/>
      <c r="BK26" s="755"/>
      <c r="BL26" s="753"/>
      <c r="BM26" s="754"/>
      <c r="BN26" s="754"/>
      <c r="BO26" s="755"/>
      <c r="BP26" s="741">
        <f t="shared" ref="BP26:BP33" si="4">AV26+BD26+BH26</f>
        <v>15</v>
      </c>
      <c r="BQ26" s="742"/>
      <c r="BR26" s="742"/>
      <c r="BS26" s="743"/>
      <c r="BT26" s="770"/>
      <c r="BU26" s="771"/>
      <c r="BV26" s="772"/>
      <c r="BW26" s="255"/>
      <c r="BX26" s="252"/>
    </row>
    <row r="27" spans="2:78" s="234" customFormat="1" ht="35.25" customHeight="1">
      <c r="B27" s="253"/>
      <c r="C27" s="127">
        <v>8</v>
      </c>
      <c r="D27" s="747"/>
      <c r="E27" s="748"/>
      <c r="F27" s="747"/>
      <c r="G27" s="748"/>
      <c r="H27" s="266"/>
      <c r="I27" s="266"/>
      <c r="J27" s="267"/>
      <c r="K27" s="267"/>
      <c r="L27" s="20"/>
      <c r="M27" s="20"/>
      <c r="N27" s="20" t="s">
        <v>235</v>
      </c>
      <c r="O27" s="20"/>
      <c r="P27" s="20"/>
      <c r="Q27" s="20"/>
      <c r="R27" s="20"/>
      <c r="S27" s="20"/>
      <c r="T27" s="20"/>
      <c r="U27" s="20"/>
      <c r="V27" s="21"/>
      <c r="W27" s="22" t="s">
        <v>132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749" t="s">
        <v>640</v>
      </c>
      <c r="AJ27" s="750"/>
      <c r="AK27" s="750"/>
      <c r="AL27" s="750"/>
      <c r="AM27" s="750"/>
      <c r="AN27" s="750"/>
      <c r="AO27" s="750"/>
      <c r="AP27" s="750"/>
      <c r="AQ27" s="750"/>
      <c r="AR27" s="751"/>
      <c r="AS27" s="752" t="s">
        <v>42</v>
      </c>
      <c r="AT27" s="752"/>
      <c r="AU27" s="752"/>
      <c r="AV27" s="741">
        <f t="shared" si="2"/>
        <v>13</v>
      </c>
      <c r="AW27" s="742"/>
      <c r="AX27" s="742"/>
      <c r="AY27" s="743"/>
      <c r="AZ27" s="756">
        <v>1</v>
      </c>
      <c r="BA27" s="757"/>
      <c r="BB27" s="757"/>
      <c r="BC27" s="758"/>
      <c r="BD27" s="741">
        <f t="shared" si="0"/>
        <v>1</v>
      </c>
      <c r="BE27" s="742"/>
      <c r="BF27" s="742"/>
      <c r="BG27" s="743"/>
      <c r="BH27" s="753">
        <f t="shared" si="1"/>
        <v>1</v>
      </c>
      <c r="BI27" s="754"/>
      <c r="BJ27" s="754"/>
      <c r="BK27" s="755"/>
      <c r="BL27" s="753"/>
      <c r="BM27" s="754"/>
      <c r="BN27" s="754"/>
      <c r="BO27" s="755"/>
      <c r="BP27" s="741">
        <f t="shared" si="4"/>
        <v>15</v>
      </c>
      <c r="BQ27" s="742"/>
      <c r="BR27" s="742"/>
      <c r="BS27" s="743"/>
      <c r="BT27" s="770"/>
      <c r="BU27" s="771"/>
      <c r="BV27" s="772"/>
      <c r="BW27" s="255"/>
      <c r="BX27" s="252"/>
    </row>
    <row r="28" spans="2:78" s="234" customFormat="1" ht="34.5" customHeight="1">
      <c r="B28" s="253"/>
      <c r="C28" s="259">
        <v>9</v>
      </c>
      <c r="D28" s="747"/>
      <c r="E28" s="748"/>
      <c r="F28" s="747"/>
      <c r="G28" s="748"/>
      <c r="H28" s="266"/>
      <c r="I28" s="266"/>
      <c r="J28" s="267"/>
      <c r="K28" s="267"/>
      <c r="L28" s="26"/>
      <c r="M28" s="26"/>
      <c r="N28" s="20" t="s">
        <v>237</v>
      </c>
      <c r="O28" s="26"/>
      <c r="P28" s="26"/>
      <c r="Q28" s="26"/>
      <c r="R28" s="26"/>
      <c r="S28" s="26"/>
      <c r="T28" s="26"/>
      <c r="U28" s="26"/>
      <c r="V28" s="27"/>
      <c r="W28" s="22" t="s">
        <v>133</v>
      </c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7"/>
      <c r="AI28" s="749" t="s">
        <v>651</v>
      </c>
      <c r="AJ28" s="750"/>
      <c r="AK28" s="750"/>
      <c r="AL28" s="750"/>
      <c r="AM28" s="750"/>
      <c r="AN28" s="750"/>
      <c r="AO28" s="750"/>
      <c r="AP28" s="750"/>
      <c r="AQ28" s="750"/>
      <c r="AR28" s="751"/>
      <c r="AS28" s="752" t="s">
        <v>42</v>
      </c>
      <c r="AT28" s="752"/>
      <c r="AU28" s="752"/>
      <c r="AV28" s="741">
        <f t="shared" si="2"/>
        <v>9</v>
      </c>
      <c r="AW28" s="742"/>
      <c r="AX28" s="742"/>
      <c r="AY28" s="743"/>
      <c r="AZ28" s="756">
        <v>10</v>
      </c>
      <c r="BA28" s="757"/>
      <c r="BB28" s="757"/>
      <c r="BC28" s="758"/>
      <c r="BD28" s="741">
        <f t="shared" si="0"/>
        <v>5</v>
      </c>
      <c r="BE28" s="742"/>
      <c r="BF28" s="742"/>
      <c r="BG28" s="743"/>
      <c r="BH28" s="753">
        <f t="shared" si="1"/>
        <v>1</v>
      </c>
      <c r="BI28" s="754"/>
      <c r="BJ28" s="754"/>
      <c r="BK28" s="755"/>
      <c r="BL28" s="753"/>
      <c r="BM28" s="754"/>
      <c r="BN28" s="754"/>
      <c r="BO28" s="755"/>
      <c r="BP28" s="741">
        <f t="shared" si="4"/>
        <v>15</v>
      </c>
      <c r="BQ28" s="742"/>
      <c r="BR28" s="742"/>
      <c r="BS28" s="743"/>
      <c r="BT28" s="770"/>
      <c r="BU28" s="771"/>
      <c r="BV28" s="772"/>
      <c r="BW28" s="255"/>
      <c r="BX28" s="252"/>
    </row>
    <row r="29" spans="2:78" s="234" customFormat="1" ht="34.5" customHeight="1">
      <c r="B29" s="253"/>
      <c r="C29" s="127">
        <v>10</v>
      </c>
      <c r="D29" s="747"/>
      <c r="E29" s="748"/>
      <c r="F29" s="747"/>
      <c r="G29" s="748"/>
      <c r="H29" s="266"/>
      <c r="I29" s="266"/>
      <c r="J29" s="267"/>
      <c r="K29" s="267"/>
      <c r="L29" s="20"/>
      <c r="M29" s="20"/>
      <c r="N29" s="20" t="s">
        <v>239</v>
      </c>
      <c r="O29" s="20"/>
      <c r="P29" s="20"/>
      <c r="Q29" s="20"/>
      <c r="R29" s="20"/>
      <c r="S29" s="20"/>
      <c r="T29" s="20"/>
      <c r="U29" s="20"/>
      <c r="V29" s="21"/>
      <c r="W29" s="22" t="s">
        <v>128</v>
      </c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7"/>
      <c r="AI29" s="749" t="s">
        <v>642</v>
      </c>
      <c r="AJ29" s="750"/>
      <c r="AK29" s="750"/>
      <c r="AL29" s="750"/>
      <c r="AM29" s="750"/>
      <c r="AN29" s="750"/>
      <c r="AO29" s="750"/>
      <c r="AP29" s="750"/>
      <c r="AQ29" s="750"/>
      <c r="AR29" s="751"/>
      <c r="AS29" s="752" t="s">
        <v>42</v>
      </c>
      <c r="AT29" s="752"/>
      <c r="AU29" s="752"/>
      <c r="AV29" s="741">
        <f t="shared" si="2"/>
        <v>13</v>
      </c>
      <c r="AW29" s="742"/>
      <c r="AX29" s="742"/>
      <c r="AY29" s="743"/>
      <c r="AZ29" s="741">
        <v>1</v>
      </c>
      <c r="BA29" s="742"/>
      <c r="BB29" s="742"/>
      <c r="BC29" s="743"/>
      <c r="BD29" s="741">
        <f t="shared" si="0"/>
        <v>1</v>
      </c>
      <c r="BE29" s="742"/>
      <c r="BF29" s="742"/>
      <c r="BG29" s="743"/>
      <c r="BH29" s="753">
        <f t="shared" si="1"/>
        <v>1</v>
      </c>
      <c r="BI29" s="754"/>
      <c r="BJ29" s="754"/>
      <c r="BK29" s="755"/>
      <c r="BL29" s="141"/>
      <c r="BM29" s="142"/>
      <c r="BN29" s="142"/>
      <c r="BO29" s="143"/>
      <c r="BP29" s="741">
        <f t="shared" si="4"/>
        <v>15</v>
      </c>
      <c r="BQ29" s="742"/>
      <c r="BR29" s="742"/>
      <c r="BS29" s="743"/>
      <c r="BT29" s="773"/>
      <c r="BU29" s="774"/>
      <c r="BV29" s="775"/>
      <c r="BW29" s="255"/>
      <c r="BX29" s="252"/>
    </row>
    <row r="30" spans="2:78" s="234" customFormat="1" ht="33.75" customHeight="1">
      <c r="B30" s="253"/>
      <c r="C30" s="259">
        <v>11</v>
      </c>
      <c r="D30" s="747"/>
      <c r="E30" s="748"/>
      <c r="F30" s="747"/>
      <c r="G30" s="748"/>
      <c r="H30" s="266"/>
      <c r="I30" s="266"/>
      <c r="J30" s="267"/>
      <c r="K30" s="267"/>
      <c r="L30" s="20"/>
      <c r="M30" s="20"/>
      <c r="N30" s="20" t="s">
        <v>145</v>
      </c>
      <c r="O30" s="20"/>
      <c r="P30" s="20"/>
      <c r="Q30" s="20"/>
      <c r="R30" s="20"/>
      <c r="S30" s="20"/>
      <c r="T30" s="20"/>
      <c r="U30" s="20"/>
      <c r="V30" s="21"/>
      <c r="W30" s="22" t="s">
        <v>134</v>
      </c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999" t="s">
        <v>652</v>
      </c>
      <c r="AJ30" s="1000"/>
      <c r="AK30" s="1000"/>
      <c r="AL30" s="1000"/>
      <c r="AM30" s="1000"/>
      <c r="AN30" s="1000"/>
      <c r="AO30" s="1000"/>
      <c r="AP30" s="1000"/>
      <c r="AQ30" s="1000"/>
      <c r="AR30" s="1001"/>
      <c r="AS30" s="752" t="s">
        <v>42</v>
      </c>
      <c r="AT30" s="752"/>
      <c r="AU30" s="752"/>
      <c r="AV30" s="741">
        <f t="shared" si="2"/>
        <v>6</v>
      </c>
      <c r="AW30" s="742"/>
      <c r="AX30" s="742"/>
      <c r="AY30" s="743"/>
      <c r="AZ30" s="741">
        <v>6</v>
      </c>
      <c r="BA30" s="742"/>
      <c r="BB30" s="742"/>
      <c r="BC30" s="743"/>
      <c r="BD30" s="741">
        <f t="shared" si="0"/>
        <v>3</v>
      </c>
      <c r="BE30" s="742"/>
      <c r="BF30" s="742"/>
      <c r="BG30" s="743"/>
      <c r="BH30" s="753">
        <f t="shared" si="1"/>
        <v>1</v>
      </c>
      <c r="BI30" s="754"/>
      <c r="BJ30" s="754"/>
      <c r="BK30" s="755"/>
      <c r="BL30" s="138"/>
      <c r="BM30" s="139"/>
      <c r="BN30" s="139"/>
      <c r="BO30" s="140"/>
      <c r="BP30" s="741">
        <f t="shared" si="4"/>
        <v>10</v>
      </c>
      <c r="BQ30" s="742"/>
      <c r="BR30" s="742"/>
      <c r="BS30" s="743"/>
      <c r="BT30" s="773"/>
      <c r="BU30" s="774"/>
      <c r="BV30" s="775"/>
      <c r="BW30" s="255"/>
      <c r="BX30" s="252"/>
    </row>
    <row r="31" spans="2:78" s="279" customFormat="1" ht="33.75" customHeight="1">
      <c r="B31" s="278"/>
      <c r="C31" s="268">
        <v>11</v>
      </c>
      <c r="D31" s="138"/>
      <c r="E31" s="140"/>
      <c r="F31" s="138"/>
      <c r="G31" s="140"/>
      <c r="H31" s="266"/>
      <c r="I31" s="266"/>
      <c r="J31" s="267"/>
      <c r="K31" s="267"/>
      <c r="L31" s="20"/>
      <c r="M31" s="20"/>
      <c r="N31" s="20" t="s">
        <v>1171</v>
      </c>
      <c r="O31" s="20"/>
      <c r="P31" s="20"/>
      <c r="Q31" s="20"/>
      <c r="R31" s="20"/>
      <c r="S31" s="20"/>
      <c r="T31" s="20"/>
      <c r="U31" s="20"/>
      <c r="V31" s="21"/>
      <c r="W31" s="22" t="s">
        <v>1172</v>
      </c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939" t="s">
        <v>1173</v>
      </c>
      <c r="AJ31" s="986"/>
      <c r="AK31" s="986"/>
      <c r="AL31" s="986"/>
      <c r="AM31" s="986"/>
      <c r="AN31" s="986"/>
      <c r="AO31" s="986"/>
      <c r="AP31" s="986"/>
      <c r="AQ31" s="986"/>
      <c r="AR31" s="987"/>
      <c r="AS31" s="938" t="s">
        <v>1174</v>
      </c>
      <c r="AT31" s="938"/>
      <c r="AU31" s="938"/>
      <c r="AV31" s="741">
        <v>14</v>
      </c>
      <c r="AW31" s="742"/>
      <c r="AX31" s="742"/>
      <c r="AY31" s="743"/>
      <c r="AZ31" s="741">
        <v>1</v>
      </c>
      <c r="BA31" s="742"/>
      <c r="BB31" s="742"/>
      <c r="BC31" s="743"/>
      <c r="BD31" s="741">
        <v>1</v>
      </c>
      <c r="BE31" s="742"/>
      <c r="BF31" s="742"/>
      <c r="BG31" s="743"/>
      <c r="BH31" s="753">
        <v>0</v>
      </c>
      <c r="BI31" s="754"/>
      <c r="BJ31" s="754"/>
      <c r="BK31" s="755"/>
      <c r="BL31" s="138"/>
      <c r="BM31" s="139"/>
      <c r="BN31" s="139"/>
      <c r="BO31" s="140"/>
      <c r="BP31" s="741">
        <v>15</v>
      </c>
      <c r="BQ31" s="742"/>
      <c r="BR31" s="742"/>
      <c r="BS31" s="743"/>
      <c r="BT31" s="773"/>
      <c r="BU31" s="774"/>
      <c r="BV31" s="775"/>
      <c r="BW31" s="255"/>
      <c r="BX31" s="265"/>
    </row>
    <row r="32" spans="2:78" s="234" customFormat="1" ht="33.75" customHeight="1">
      <c r="B32" s="253"/>
      <c r="C32" s="127">
        <v>12</v>
      </c>
      <c r="D32" s="747"/>
      <c r="E32" s="748"/>
      <c r="F32" s="747"/>
      <c r="G32" s="748"/>
      <c r="H32" s="261"/>
      <c r="I32" s="261"/>
      <c r="J32" s="262"/>
      <c r="K32" s="262"/>
      <c r="L32" s="20" t="s">
        <v>477</v>
      </c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 t="s">
        <v>478</v>
      </c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7"/>
      <c r="AI32" s="749" t="s">
        <v>137</v>
      </c>
      <c r="AJ32" s="750"/>
      <c r="AK32" s="750"/>
      <c r="AL32" s="750"/>
      <c r="AM32" s="750"/>
      <c r="AN32" s="750"/>
      <c r="AO32" s="750"/>
      <c r="AP32" s="750"/>
      <c r="AQ32" s="750"/>
      <c r="AR32" s="751"/>
      <c r="AS32" s="763" t="s">
        <v>42</v>
      </c>
      <c r="AT32" s="763"/>
      <c r="AU32" s="763"/>
      <c r="AV32" s="741">
        <f t="shared" ref="AV32" si="5">LEN(L32)+LEN(M32)+LEN(N32)+LEN(O32)+LEN(P32)+LEN(Q32)</f>
        <v>14</v>
      </c>
      <c r="AW32" s="742"/>
      <c r="AX32" s="742"/>
      <c r="AY32" s="743"/>
      <c r="AZ32" s="753">
        <v>3</v>
      </c>
      <c r="BA32" s="754"/>
      <c r="BB32" s="754"/>
      <c r="BC32" s="755"/>
      <c r="BD32" s="741">
        <f t="shared" ref="BD32" si="6">IF(AS32="String", AZ32, IF(AS32="Number",ROUNDUP(AZ32/2,0),0))</f>
        <v>2</v>
      </c>
      <c r="BE32" s="742"/>
      <c r="BF32" s="742"/>
      <c r="BG32" s="743"/>
      <c r="BH32" s="753">
        <f t="shared" ref="BH32" si="7">IF(AS32="Number",1,IF(AS32="List",3,IF(AS32="Map", 3, IF(AS32="Boolean",1,0))))</f>
        <v>1</v>
      </c>
      <c r="BI32" s="754"/>
      <c r="BJ32" s="754"/>
      <c r="BK32" s="755"/>
      <c r="BL32" s="753"/>
      <c r="BM32" s="754"/>
      <c r="BN32" s="754"/>
      <c r="BO32" s="755"/>
      <c r="BP32" s="741">
        <f>AV32+BD32+BH32</f>
        <v>17</v>
      </c>
      <c r="BQ32" s="742"/>
      <c r="BR32" s="742"/>
      <c r="BS32" s="743"/>
      <c r="BT32" s="777"/>
      <c r="BU32" s="778"/>
      <c r="BV32" s="779"/>
      <c r="BW32" s="255"/>
      <c r="BX32" s="252"/>
      <c r="BZ32" s="256" t="s">
        <v>479</v>
      </c>
    </row>
    <row r="33" spans="2:76" s="234" customFormat="1" ht="12" customHeight="1">
      <c r="B33" s="253"/>
      <c r="C33" s="259">
        <v>13</v>
      </c>
      <c r="D33" s="741"/>
      <c r="E33" s="743"/>
      <c r="F33" s="741"/>
      <c r="G33" s="743"/>
      <c r="H33" s="266"/>
      <c r="I33" s="266"/>
      <c r="J33" s="267"/>
      <c r="K33" s="267"/>
      <c r="L33" s="20" t="s">
        <v>148</v>
      </c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2" t="s">
        <v>148</v>
      </c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9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973" t="s">
        <v>27</v>
      </c>
      <c r="AT33" s="973"/>
      <c r="AU33" s="973"/>
      <c r="AV33" s="741">
        <f t="shared" si="2"/>
        <v>3</v>
      </c>
      <c r="AW33" s="742"/>
      <c r="AX33" s="742"/>
      <c r="AY33" s="743"/>
      <c r="AZ33" s="753">
        <v>0</v>
      </c>
      <c r="BA33" s="754"/>
      <c r="BB33" s="754"/>
      <c r="BC33" s="755"/>
      <c r="BD33" s="741">
        <f t="shared" si="0"/>
        <v>0</v>
      </c>
      <c r="BE33" s="742"/>
      <c r="BF33" s="742"/>
      <c r="BG33" s="743"/>
      <c r="BH33" s="753">
        <f t="shared" si="1"/>
        <v>3</v>
      </c>
      <c r="BI33" s="754"/>
      <c r="BJ33" s="754"/>
      <c r="BK33" s="755"/>
      <c r="BL33" s="741"/>
      <c r="BM33" s="742"/>
      <c r="BN33" s="742"/>
      <c r="BO33" s="743"/>
      <c r="BP33" s="741">
        <f t="shared" si="4"/>
        <v>6</v>
      </c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45" customHeight="1">
      <c r="B34" s="253"/>
      <c r="C34" s="261"/>
      <c r="D34" s="741"/>
      <c r="E34" s="743"/>
      <c r="F34" s="741"/>
      <c r="G34" s="743"/>
      <c r="H34" s="266"/>
      <c r="I34" s="266"/>
      <c r="J34" s="267"/>
      <c r="K34" s="267"/>
      <c r="L34" s="20"/>
      <c r="M34" s="20" t="s">
        <v>70</v>
      </c>
      <c r="N34" s="20"/>
      <c r="O34" s="20"/>
      <c r="P34" s="20"/>
      <c r="Q34" s="20"/>
      <c r="R34" s="20"/>
      <c r="S34" s="20"/>
      <c r="T34" s="20"/>
      <c r="U34" s="20"/>
      <c r="V34" s="21"/>
      <c r="W34" s="22" t="s">
        <v>86</v>
      </c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9"/>
      <c r="AI34" s="767" t="s">
        <v>653</v>
      </c>
      <c r="AJ34" s="768"/>
      <c r="AK34" s="768"/>
      <c r="AL34" s="768"/>
      <c r="AM34" s="768"/>
      <c r="AN34" s="768"/>
      <c r="AO34" s="768"/>
      <c r="AP34" s="768"/>
      <c r="AQ34" s="768"/>
      <c r="AR34" s="769"/>
      <c r="AS34" s="973" t="s">
        <v>93</v>
      </c>
      <c r="AT34" s="973"/>
      <c r="AU34" s="973"/>
      <c r="AV34" s="741">
        <f t="shared" ref="AV34:AV40" si="8">LEN(L34)+LEN(M34)+LEN(N34)+LEN(O34)+LEN(P34)+LEN(Q34)</f>
        <v>18</v>
      </c>
      <c r="AW34" s="742"/>
      <c r="AX34" s="742"/>
      <c r="AY34" s="743"/>
      <c r="AZ34" s="753">
        <v>3</v>
      </c>
      <c r="BA34" s="754"/>
      <c r="BB34" s="754"/>
      <c r="BC34" s="755"/>
      <c r="BD34" s="741">
        <f t="shared" ref="BD34:BD40" si="9">IF(AS34="String", AZ34, IF(AS34="Number",ROUNDUP(AZ34/2,0),0))</f>
        <v>2</v>
      </c>
      <c r="BE34" s="742"/>
      <c r="BF34" s="742"/>
      <c r="BG34" s="743"/>
      <c r="BH34" s="753">
        <f t="shared" ref="BH34:BH40" si="10">IF(AS34="Number",1,IF(AS34="List",3,IF(AS34="Map", 3, IF(AS34="Boolean",1,0))))</f>
        <v>1</v>
      </c>
      <c r="BI34" s="754"/>
      <c r="BJ34" s="754"/>
      <c r="BK34" s="755"/>
      <c r="BL34" s="741"/>
      <c r="BM34" s="742"/>
      <c r="BN34" s="742"/>
      <c r="BO34" s="743"/>
      <c r="BP34" s="741">
        <f t="shared" ref="BP34:BP40" si="11">AV34+BD34+BH34</f>
        <v>21</v>
      </c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45" customHeight="1">
      <c r="B35" s="253"/>
      <c r="C35" s="259"/>
      <c r="D35" s="280"/>
      <c r="E35" s="281"/>
      <c r="F35" s="280"/>
      <c r="G35" s="281"/>
      <c r="H35" s="266"/>
      <c r="I35" s="266"/>
      <c r="J35" s="267"/>
      <c r="K35" s="267"/>
      <c r="L35" s="20"/>
      <c r="M35" s="20" t="s">
        <v>71</v>
      </c>
      <c r="N35" s="20"/>
      <c r="O35" s="20"/>
      <c r="P35" s="20"/>
      <c r="Q35" s="20"/>
      <c r="R35" s="20"/>
      <c r="S35" s="20"/>
      <c r="T35" s="20"/>
      <c r="U35" s="20"/>
      <c r="V35" s="21"/>
      <c r="W35" s="22" t="s">
        <v>87</v>
      </c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9"/>
      <c r="AI35" s="767" t="s">
        <v>654</v>
      </c>
      <c r="AJ35" s="768"/>
      <c r="AK35" s="768"/>
      <c r="AL35" s="768"/>
      <c r="AM35" s="768"/>
      <c r="AN35" s="768"/>
      <c r="AO35" s="768"/>
      <c r="AP35" s="768"/>
      <c r="AQ35" s="768"/>
      <c r="AR35" s="769"/>
      <c r="AS35" s="973" t="s">
        <v>93</v>
      </c>
      <c r="AT35" s="973"/>
      <c r="AU35" s="973"/>
      <c r="AV35" s="741">
        <f t="shared" si="8"/>
        <v>17</v>
      </c>
      <c r="AW35" s="742"/>
      <c r="AX35" s="742"/>
      <c r="AY35" s="743"/>
      <c r="AZ35" s="756">
        <v>3</v>
      </c>
      <c r="BA35" s="757"/>
      <c r="BB35" s="757"/>
      <c r="BC35" s="758"/>
      <c r="BD35" s="741">
        <f t="shared" si="9"/>
        <v>2</v>
      </c>
      <c r="BE35" s="742"/>
      <c r="BF35" s="742"/>
      <c r="BG35" s="743"/>
      <c r="BH35" s="753">
        <f t="shared" si="10"/>
        <v>1</v>
      </c>
      <c r="BI35" s="754"/>
      <c r="BJ35" s="754"/>
      <c r="BK35" s="755"/>
      <c r="BL35" s="753"/>
      <c r="BM35" s="754"/>
      <c r="BN35" s="754"/>
      <c r="BO35" s="755"/>
      <c r="BP35" s="741">
        <f t="shared" si="11"/>
        <v>20</v>
      </c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45" customHeight="1">
      <c r="B36" s="253"/>
      <c r="C36" s="259"/>
      <c r="D36" s="747"/>
      <c r="E36" s="748"/>
      <c r="F36" s="747"/>
      <c r="G36" s="748"/>
      <c r="H36" s="266"/>
      <c r="I36" s="266"/>
      <c r="J36" s="267"/>
      <c r="K36" s="267"/>
      <c r="L36" s="20"/>
      <c r="M36" s="20" t="s">
        <v>72</v>
      </c>
      <c r="N36" s="20"/>
      <c r="O36" s="20"/>
      <c r="P36" s="20"/>
      <c r="Q36" s="20"/>
      <c r="R36" s="20"/>
      <c r="S36" s="20"/>
      <c r="T36" s="20"/>
      <c r="U36" s="20"/>
      <c r="V36" s="21"/>
      <c r="W36" s="22" t="s">
        <v>88</v>
      </c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767" t="s">
        <v>655</v>
      </c>
      <c r="AJ36" s="768"/>
      <c r="AK36" s="768"/>
      <c r="AL36" s="768"/>
      <c r="AM36" s="768"/>
      <c r="AN36" s="768"/>
      <c r="AO36" s="768"/>
      <c r="AP36" s="768"/>
      <c r="AQ36" s="768"/>
      <c r="AR36" s="769"/>
      <c r="AS36" s="973" t="s">
        <v>93</v>
      </c>
      <c r="AT36" s="973"/>
      <c r="AU36" s="973"/>
      <c r="AV36" s="741">
        <f>LEN(L36)+LEN(M36)+LEN(N36)+LEN(O36)+LEN(P36)+LEN(Q36)</f>
        <v>20</v>
      </c>
      <c r="AW36" s="742"/>
      <c r="AX36" s="742"/>
      <c r="AY36" s="743"/>
      <c r="AZ36" s="756">
        <v>3</v>
      </c>
      <c r="BA36" s="757"/>
      <c r="BB36" s="757"/>
      <c r="BC36" s="758"/>
      <c r="BD36" s="741">
        <f>IF(AS36="String", AZ36, IF(AS36="Number",ROUNDUP(AZ36/2,0),0))</f>
        <v>2</v>
      </c>
      <c r="BE36" s="742"/>
      <c r="BF36" s="742"/>
      <c r="BG36" s="743"/>
      <c r="BH36" s="753">
        <f>IF(AS36="Number",1,IF(AS36="List",3,IF(AS36="Map", 3, IF(AS36="Boolean",1,0))))</f>
        <v>1</v>
      </c>
      <c r="BI36" s="754"/>
      <c r="BJ36" s="754"/>
      <c r="BK36" s="755"/>
      <c r="BL36" s="753"/>
      <c r="BM36" s="754"/>
      <c r="BN36" s="754"/>
      <c r="BO36" s="755"/>
      <c r="BP36" s="741">
        <f>AV36+BD36+BH36</f>
        <v>23</v>
      </c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45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 t="s">
        <v>352</v>
      </c>
      <c r="N37" s="20"/>
      <c r="O37" s="20"/>
      <c r="P37" s="20"/>
      <c r="Q37" s="20"/>
      <c r="R37" s="20"/>
      <c r="S37" s="20"/>
      <c r="T37" s="20"/>
      <c r="U37" s="20"/>
      <c r="V37" s="21"/>
      <c r="W37" s="22" t="s">
        <v>353</v>
      </c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767" t="s">
        <v>656</v>
      </c>
      <c r="AJ37" s="768"/>
      <c r="AK37" s="768"/>
      <c r="AL37" s="768"/>
      <c r="AM37" s="768"/>
      <c r="AN37" s="768"/>
      <c r="AO37" s="768"/>
      <c r="AP37" s="768"/>
      <c r="AQ37" s="768"/>
      <c r="AR37" s="769"/>
      <c r="AS37" s="973" t="s">
        <v>93</v>
      </c>
      <c r="AT37" s="973"/>
      <c r="AU37" s="973"/>
      <c r="AV37" s="741">
        <f t="shared" si="8"/>
        <v>18</v>
      </c>
      <c r="AW37" s="742"/>
      <c r="AX37" s="742"/>
      <c r="AY37" s="743"/>
      <c r="AZ37" s="756">
        <v>3</v>
      </c>
      <c r="BA37" s="757"/>
      <c r="BB37" s="757"/>
      <c r="BC37" s="758"/>
      <c r="BD37" s="741">
        <f t="shared" si="9"/>
        <v>2</v>
      </c>
      <c r="BE37" s="742"/>
      <c r="BF37" s="742"/>
      <c r="BG37" s="743"/>
      <c r="BH37" s="753">
        <f t="shared" si="10"/>
        <v>1</v>
      </c>
      <c r="BI37" s="754"/>
      <c r="BJ37" s="754"/>
      <c r="BK37" s="755"/>
      <c r="BL37" s="753"/>
      <c r="BM37" s="754"/>
      <c r="BN37" s="754"/>
      <c r="BO37" s="755"/>
      <c r="BP37" s="741">
        <f t="shared" si="11"/>
        <v>21</v>
      </c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45" customHeight="1">
      <c r="B38" s="253"/>
      <c r="C38" s="259"/>
      <c r="D38" s="747"/>
      <c r="E38" s="748"/>
      <c r="F38" s="747"/>
      <c r="G38" s="748"/>
      <c r="H38" s="266"/>
      <c r="I38" s="266"/>
      <c r="J38" s="267"/>
      <c r="K38" s="267"/>
      <c r="L38" s="20"/>
      <c r="M38" s="20" t="s">
        <v>349</v>
      </c>
      <c r="N38" s="20"/>
      <c r="O38" s="20"/>
      <c r="P38" s="20"/>
      <c r="Q38" s="20"/>
      <c r="R38" s="20"/>
      <c r="S38" s="20"/>
      <c r="T38" s="20"/>
      <c r="U38" s="20"/>
      <c r="V38" s="21"/>
      <c r="W38" s="22" t="s">
        <v>89</v>
      </c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9"/>
      <c r="AI38" s="767" t="s">
        <v>657</v>
      </c>
      <c r="AJ38" s="768"/>
      <c r="AK38" s="768"/>
      <c r="AL38" s="768"/>
      <c r="AM38" s="768"/>
      <c r="AN38" s="768"/>
      <c r="AO38" s="768"/>
      <c r="AP38" s="768"/>
      <c r="AQ38" s="768"/>
      <c r="AR38" s="769"/>
      <c r="AS38" s="973" t="s">
        <v>93</v>
      </c>
      <c r="AT38" s="973"/>
      <c r="AU38" s="973"/>
      <c r="AV38" s="741">
        <f t="shared" si="8"/>
        <v>18</v>
      </c>
      <c r="AW38" s="742"/>
      <c r="AX38" s="742"/>
      <c r="AY38" s="743"/>
      <c r="AZ38" s="756">
        <v>2</v>
      </c>
      <c r="BA38" s="757"/>
      <c r="BB38" s="757"/>
      <c r="BC38" s="758"/>
      <c r="BD38" s="741">
        <f t="shared" si="9"/>
        <v>1</v>
      </c>
      <c r="BE38" s="742"/>
      <c r="BF38" s="742"/>
      <c r="BG38" s="743"/>
      <c r="BH38" s="753">
        <f t="shared" si="10"/>
        <v>1</v>
      </c>
      <c r="BI38" s="754"/>
      <c r="BJ38" s="754"/>
      <c r="BK38" s="755"/>
      <c r="BL38" s="753"/>
      <c r="BM38" s="754"/>
      <c r="BN38" s="754"/>
      <c r="BO38" s="755"/>
      <c r="BP38" s="741">
        <f t="shared" si="11"/>
        <v>20</v>
      </c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45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 t="s">
        <v>350</v>
      </c>
      <c r="N39" s="20"/>
      <c r="O39" s="20"/>
      <c r="P39" s="20"/>
      <c r="Q39" s="20"/>
      <c r="R39" s="20"/>
      <c r="S39" s="20"/>
      <c r="T39" s="20"/>
      <c r="U39" s="20"/>
      <c r="V39" s="21"/>
      <c r="W39" s="22" t="s">
        <v>90</v>
      </c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9"/>
      <c r="AI39" s="767" t="s">
        <v>658</v>
      </c>
      <c r="AJ39" s="768"/>
      <c r="AK39" s="768"/>
      <c r="AL39" s="768"/>
      <c r="AM39" s="768"/>
      <c r="AN39" s="768"/>
      <c r="AO39" s="768"/>
      <c r="AP39" s="768"/>
      <c r="AQ39" s="768"/>
      <c r="AR39" s="769"/>
      <c r="AS39" s="973" t="s">
        <v>93</v>
      </c>
      <c r="AT39" s="973"/>
      <c r="AU39" s="973"/>
      <c r="AV39" s="741">
        <f t="shared" si="8"/>
        <v>25</v>
      </c>
      <c r="AW39" s="742"/>
      <c r="AX39" s="742"/>
      <c r="AY39" s="743"/>
      <c r="AZ39" s="756">
        <v>2</v>
      </c>
      <c r="BA39" s="757"/>
      <c r="BB39" s="757"/>
      <c r="BC39" s="758"/>
      <c r="BD39" s="741">
        <f t="shared" si="9"/>
        <v>1</v>
      </c>
      <c r="BE39" s="742"/>
      <c r="BF39" s="742"/>
      <c r="BG39" s="743"/>
      <c r="BH39" s="753">
        <f t="shared" si="10"/>
        <v>1</v>
      </c>
      <c r="BI39" s="754"/>
      <c r="BJ39" s="754"/>
      <c r="BK39" s="755"/>
      <c r="BL39" s="753"/>
      <c r="BM39" s="754"/>
      <c r="BN39" s="754"/>
      <c r="BO39" s="755"/>
      <c r="BP39" s="741">
        <f t="shared" si="11"/>
        <v>27</v>
      </c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45" customHeight="1">
      <c r="B40" s="244"/>
      <c r="C40" s="259"/>
      <c r="D40" s="747"/>
      <c r="E40" s="748"/>
      <c r="F40" s="747"/>
      <c r="G40" s="748"/>
      <c r="H40" s="266"/>
      <c r="I40" s="266"/>
      <c r="J40" s="267"/>
      <c r="K40" s="267"/>
      <c r="L40" s="20"/>
      <c r="M40" s="20" t="s">
        <v>351</v>
      </c>
      <c r="N40" s="20"/>
      <c r="O40" s="20"/>
      <c r="P40" s="20"/>
      <c r="Q40" s="20"/>
      <c r="R40" s="20"/>
      <c r="S40" s="20"/>
      <c r="T40" s="20"/>
      <c r="U40" s="20"/>
      <c r="V40" s="21"/>
      <c r="W40" s="22" t="s">
        <v>91</v>
      </c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9"/>
      <c r="AI40" s="767" t="s">
        <v>659</v>
      </c>
      <c r="AJ40" s="768"/>
      <c r="AK40" s="768"/>
      <c r="AL40" s="768"/>
      <c r="AM40" s="768"/>
      <c r="AN40" s="768"/>
      <c r="AO40" s="768"/>
      <c r="AP40" s="768"/>
      <c r="AQ40" s="768"/>
      <c r="AR40" s="769"/>
      <c r="AS40" s="973" t="s">
        <v>93</v>
      </c>
      <c r="AT40" s="973"/>
      <c r="AU40" s="973"/>
      <c r="AV40" s="741">
        <f t="shared" si="8"/>
        <v>17</v>
      </c>
      <c r="AW40" s="742"/>
      <c r="AX40" s="742"/>
      <c r="AY40" s="743"/>
      <c r="AZ40" s="756">
        <v>2</v>
      </c>
      <c r="BA40" s="757"/>
      <c r="BB40" s="757"/>
      <c r="BC40" s="758"/>
      <c r="BD40" s="741">
        <f t="shared" si="9"/>
        <v>1</v>
      </c>
      <c r="BE40" s="742"/>
      <c r="BF40" s="742"/>
      <c r="BG40" s="743"/>
      <c r="BH40" s="753">
        <f t="shared" si="10"/>
        <v>1</v>
      </c>
      <c r="BI40" s="754"/>
      <c r="BJ40" s="754"/>
      <c r="BK40" s="755"/>
      <c r="BL40" s="753"/>
      <c r="BM40" s="754"/>
      <c r="BN40" s="754"/>
      <c r="BO40" s="755"/>
      <c r="BP40" s="741">
        <f t="shared" si="11"/>
        <v>19</v>
      </c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44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9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973"/>
      <c r="AT41" s="973"/>
      <c r="AU41" s="973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53"/>
      <c r="BI41" s="754"/>
      <c r="BJ41" s="754"/>
      <c r="BK41" s="755"/>
      <c r="BL41" s="753"/>
      <c r="BM41" s="754"/>
      <c r="BN41" s="754"/>
      <c r="BO41" s="755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59"/>
      <c r="D42" s="741"/>
      <c r="E42" s="743"/>
      <c r="F42" s="741"/>
      <c r="G42" s="743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939"/>
      <c r="AJ42" s="986"/>
      <c r="AK42" s="986"/>
      <c r="AL42" s="986"/>
      <c r="AM42" s="986"/>
      <c r="AN42" s="986"/>
      <c r="AO42" s="986"/>
      <c r="AP42" s="986"/>
      <c r="AQ42" s="986"/>
      <c r="AR42" s="987"/>
      <c r="AS42" s="973"/>
      <c r="AT42" s="973"/>
      <c r="AU42" s="973"/>
      <c r="AV42" s="741"/>
      <c r="AW42" s="742"/>
      <c r="AX42" s="742"/>
      <c r="AY42" s="743"/>
      <c r="AZ42" s="756"/>
      <c r="BA42" s="757"/>
      <c r="BB42" s="757"/>
      <c r="BC42" s="758"/>
      <c r="BD42" s="741"/>
      <c r="BE42" s="742"/>
      <c r="BF42" s="742"/>
      <c r="BG42" s="743"/>
      <c r="BH42" s="753"/>
      <c r="BI42" s="754"/>
      <c r="BJ42" s="754"/>
      <c r="BK42" s="755"/>
      <c r="BL42" s="753"/>
      <c r="BM42" s="754"/>
      <c r="BN42" s="754"/>
      <c r="BO42" s="755"/>
      <c r="BP42" s="741"/>
      <c r="BQ42" s="742"/>
      <c r="BR42" s="742"/>
      <c r="BS42" s="743"/>
      <c r="BT42" s="770"/>
      <c r="BU42" s="771"/>
      <c r="BV42" s="772"/>
      <c r="BW42" s="255"/>
      <c r="BX42" s="252"/>
    </row>
    <row r="43" spans="2:76" s="234" customFormat="1" ht="12" customHeight="1">
      <c r="B43" s="253"/>
      <c r="C43" s="261"/>
      <c r="D43" s="741"/>
      <c r="E43" s="743"/>
      <c r="F43" s="741"/>
      <c r="G43" s="743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939"/>
      <c r="AJ43" s="986"/>
      <c r="AK43" s="986"/>
      <c r="AL43" s="986"/>
      <c r="AM43" s="986"/>
      <c r="AN43" s="986"/>
      <c r="AO43" s="986"/>
      <c r="AP43" s="986"/>
      <c r="AQ43" s="986"/>
      <c r="AR43" s="987"/>
      <c r="AS43" s="973"/>
      <c r="AT43" s="973"/>
      <c r="AU43" s="973"/>
      <c r="AV43" s="741"/>
      <c r="AW43" s="742"/>
      <c r="AX43" s="742"/>
      <c r="AY43" s="743"/>
      <c r="AZ43" s="756"/>
      <c r="BA43" s="757"/>
      <c r="BB43" s="757"/>
      <c r="BC43" s="758"/>
      <c r="BD43" s="741"/>
      <c r="BE43" s="742"/>
      <c r="BF43" s="742"/>
      <c r="BG43" s="743"/>
      <c r="BH43" s="753"/>
      <c r="BI43" s="754"/>
      <c r="BJ43" s="754"/>
      <c r="BK43" s="755"/>
      <c r="BL43" s="753"/>
      <c r="BM43" s="754"/>
      <c r="BN43" s="754"/>
      <c r="BO43" s="755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59"/>
      <c r="D44" s="280"/>
      <c r="E44" s="281"/>
      <c r="F44" s="280"/>
      <c r="G44" s="281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2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1217"/>
      <c r="AJ44" s="1218"/>
      <c r="AK44" s="1218"/>
      <c r="AL44" s="1218"/>
      <c r="AM44" s="1218"/>
      <c r="AN44" s="1218"/>
      <c r="AO44" s="1218"/>
      <c r="AP44" s="1218"/>
      <c r="AQ44" s="1218"/>
      <c r="AR44" s="1219"/>
      <c r="AS44" s="973"/>
      <c r="AT44" s="973"/>
      <c r="AU44" s="973"/>
      <c r="AV44" s="741"/>
      <c r="AW44" s="742"/>
      <c r="AX44" s="742"/>
      <c r="AY44" s="743"/>
      <c r="AZ44" s="756"/>
      <c r="BA44" s="757"/>
      <c r="BB44" s="757"/>
      <c r="BC44" s="758"/>
      <c r="BD44" s="741"/>
      <c r="BE44" s="742"/>
      <c r="BF44" s="742"/>
      <c r="BG44" s="743"/>
      <c r="BH44" s="753"/>
      <c r="BI44" s="754"/>
      <c r="BJ44" s="754"/>
      <c r="BK44" s="755"/>
      <c r="BL44" s="753"/>
      <c r="BM44" s="754"/>
      <c r="BN44" s="754"/>
      <c r="BO44" s="755"/>
      <c r="BP44" s="741"/>
      <c r="BQ44" s="742"/>
      <c r="BR44" s="742"/>
      <c r="BS44" s="743"/>
      <c r="BT44" s="773"/>
      <c r="BU44" s="774"/>
      <c r="BV44" s="775"/>
      <c r="BW44" s="255"/>
      <c r="BX44" s="252"/>
    </row>
    <row r="45" spans="2:76" s="234" customFormat="1" ht="12" customHeight="1">
      <c r="B45" s="253"/>
      <c r="C45" s="259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1217"/>
      <c r="AJ45" s="1218"/>
      <c r="AK45" s="1218"/>
      <c r="AL45" s="1218"/>
      <c r="AM45" s="1218"/>
      <c r="AN45" s="1218"/>
      <c r="AO45" s="1218"/>
      <c r="AP45" s="1218"/>
      <c r="AQ45" s="1218"/>
      <c r="AR45" s="1219"/>
      <c r="AS45" s="973"/>
      <c r="AT45" s="973"/>
      <c r="AU45" s="973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53"/>
      <c r="BI45" s="754"/>
      <c r="BJ45" s="754"/>
      <c r="BK45" s="755"/>
      <c r="BL45" s="753"/>
      <c r="BM45" s="754"/>
      <c r="BN45" s="754"/>
      <c r="BO45" s="755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1217"/>
      <c r="AJ46" s="1218"/>
      <c r="AK46" s="1218"/>
      <c r="AL46" s="1218"/>
      <c r="AM46" s="1218"/>
      <c r="AN46" s="1218"/>
      <c r="AO46" s="1218"/>
      <c r="AP46" s="1218"/>
      <c r="AQ46" s="1218"/>
      <c r="AR46" s="1219"/>
      <c r="AS46" s="973"/>
      <c r="AT46" s="973"/>
      <c r="AU46" s="973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53"/>
      <c r="BI46" s="754"/>
      <c r="BJ46" s="754"/>
      <c r="BK46" s="755"/>
      <c r="BL46" s="753"/>
      <c r="BM46" s="754"/>
      <c r="BN46" s="754"/>
      <c r="BO46" s="755"/>
      <c r="BP46" s="741"/>
      <c r="BQ46" s="742"/>
      <c r="BR46" s="742"/>
      <c r="BS46" s="743"/>
      <c r="BT46" s="770"/>
      <c r="BU46" s="771"/>
      <c r="BV46" s="772"/>
      <c r="BW46" s="255"/>
      <c r="BX46" s="252"/>
    </row>
    <row r="47" spans="2:76" s="234" customFormat="1" ht="12" customHeight="1">
      <c r="B47" s="253"/>
      <c r="C47" s="259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1"/>
      <c r="AI47" s="1217"/>
      <c r="AJ47" s="1218"/>
      <c r="AK47" s="1218"/>
      <c r="AL47" s="1218"/>
      <c r="AM47" s="1218"/>
      <c r="AN47" s="1218"/>
      <c r="AO47" s="1218"/>
      <c r="AP47" s="1218"/>
      <c r="AQ47" s="1218"/>
      <c r="AR47" s="1219"/>
      <c r="AS47" s="973"/>
      <c r="AT47" s="973"/>
      <c r="AU47" s="973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53"/>
      <c r="BI47" s="754"/>
      <c r="BJ47" s="754"/>
      <c r="BK47" s="755"/>
      <c r="BL47" s="753"/>
      <c r="BM47" s="754"/>
      <c r="BN47" s="754"/>
      <c r="BO47" s="755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1"/>
      <c r="AI48" s="1217"/>
      <c r="AJ48" s="1218"/>
      <c r="AK48" s="1218"/>
      <c r="AL48" s="1218"/>
      <c r="AM48" s="1218"/>
      <c r="AN48" s="1218"/>
      <c r="AO48" s="1218"/>
      <c r="AP48" s="1218"/>
      <c r="AQ48" s="1218"/>
      <c r="AR48" s="1219"/>
      <c r="AS48" s="973"/>
      <c r="AT48" s="973"/>
      <c r="AU48" s="973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53"/>
      <c r="BI48" s="754"/>
      <c r="BJ48" s="754"/>
      <c r="BK48" s="755"/>
      <c r="BL48" s="753"/>
      <c r="BM48" s="754"/>
      <c r="BN48" s="754"/>
      <c r="BO48" s="755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44"/>
      <c r="C49" s="259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1217"/>
      <c r="AJ49" s="1218"/>
      <c r="AK49" s="1218"/>
      <c r="AL49" s="1218"/>
      <c r="AM49" s="1218"/>
      <c r="AN49" s="1218"/>
      <c r="AO49" s="1218"/>
      <c r="AP49" s="1218"/>
      <c r="AQ49" s="1218"/>
      <c r="AR49" s="1219"/>
      <c r="AS49" s="973"/>
      <c r="AT49" s="973"/>
      <c r="AU49" s="973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53"/>
      <c r="BI49" s="754"/>
      <c r="BJ49" s="754"/>
      <c r="BK49" s="755"/>
      <c r="BL49" s="753"/>
      <c r="BM49" s="754"/>
      <c r="BN49" s="754"/>
      <c r="BO49" s="755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44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1217"/>
      <c r="AJ50" s="1218"/>
      <c r="AK50" s="1218"/>
      <c r="AL50" s="1218"/>
      <c r="AM50" s="1218"/>
      <c r="AN50" s="1218"/>
      <c r="AO50" s="1218"/>
      <c r="AP50" s="1218"/>
      <c r="AQ50" s="1218"/>
      <c r="AR50" s="1219"/>
      <c r="AS50" s="973"/>
      <c r="AT50" s="973"/>
      <c r="AU50" s="973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53"/>
      <c r="BI50" s="754"/>
      <c r="BJ50" s="754"/>
      <c r="BK50" s="755"/>
      <c r="BL50" s="753"/>
      <c r="BM50" s="754"/>
      <c r="BN50" s="754"/>
      <c r="BO50" s="755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59"/>
      <c r="D51" s="741"/>
      <c r="E51" s="743"/>
      <c r="F51" s="741"/>
      <c r="G51" s="743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939"/>
      <c r="AJ51" s="986"/>
      <c r="AK51" s="986"/>
      <c r="AL51" s="986"/>
      <c r="AM51" s="986"/>
      <c r="AN51" s="986"/>
      <c r="AO51" s="986"/>
      <c r="AP51" s="986"/>
      <c r="AQ51" s="986"/>
      <c r="AR51" s="987"/>
      <c r="AS51" s="973"/>
      <c r="AT51" s="973"/>
      <c r="AU51" s="973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53"/>
      <c r="BI51" s="754"/>
      <c r="BJ51" s="754"/>
      <c r="BK51" s="755"/>
      <c r="BL51" s="753"/>
      <c r="BM51" s="754"/>
      <c r="BN51" s="754"/>
      <c r="BO51" s="755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1"/>
      <c r="E52" s="743"/>
      <c r="F52" s="741"/>
      <c r="G52" s="743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939"/>
      <c r="AJ52" s="986"/>
      <c r="AK52" s="986"/>
      <c r="AL52" s="986"/>
      <c r="AM52" s="986"/>
      <c r="AN52" s="986"/>
      <c r="AO52" s="986"/>
      <c r="AP52" s="986"/>
      <c r="AQ52" s="986"/>
      <c r="AR52" s="987"/>
      <c r="AS52" s="973"/>
      <c r="AT52" s="973"/>
      <c r="AU52" s="973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53"/>
      <c r="BI52" s="754"/>
      <c r="BJ52" s="754"/>
      <c r="BK52" s="755"/>
      <c r="BL52" s="753"/>
      <c r="BM52" s="754"/>
      <c r="BN52" s="754"/>
      <c r="BO52" s="755"/>
      <c r="BP52" s="741"/>
      <c r="BQ52" s="742"/>
      <c r="BR52" s="742"/>
      <c r="BS52" s="743"/>
      <c r="BT52" s="773"/>
      <c r="BU52" s="774"/>
      <c r="BV52" s="775"/>
      <c r="BW52" s="255"/>
      <c r="BX52" s="252"/>
    </row>
    <row r="53" spans="2:76" s="234" customFormat="1" ht="12" customHeight="1">
      <c r="B53" s="253"/>
      <c r="C53" s="259"/>
      <c r="D53" s="280"/>
      <c r="E53" s="281"/>
      <c r="F53" s="280"/>
      <c r="G53" s="281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1217"/>
      <c r="AJ53" s="1218"/>
      <c r="AK53" s="1218"/>
      <c r="AL53" s="1218"/>
      <c r="AM53" s="1218"/>
      <c r="AN53" s="1218"/>
      <c r="AO53" s="1218"/>
      <c r="AP53" s="1218"/>
      <c r="AQ53" s="1218"/>
      <c r="AR53" s="1219"/>
      <c r="AS53" s="973"/>
      <c r="AT53" s="973"/>
      <c r="AU53" s="973"/>
      <c r="AV53" s="741"/>
      <c r="AW53" s="742"/>
      <c r="AX53" s="742"/>
      <c r="AY53" s="743"/>
      <c r="AZ53" s="756"/>
      <c r="BA53" s="757"/>
      <c r="BB53" s="757"/>
      <c r="BC53" s="758"/>
      <c r="BD53" s="741"/>
      <c r="BE53" s="742"/>
      <c r="BF53" s="742"/>
      <c r="BG53" s="743"/>
      <c r="BH53" s="753"/>
      <c r="BI53" s="754"/>
      <c r="BJ53" s="754"/>
      <c r="BK53" s="755"/>
      <c r="BL53" s="753"/>
      <c r="BM53" s="754"/>
      <c r="BN53" s="754"/>
      <c r="BO53" s="755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59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1217"/>
      <c r="AJ54" s="1218"/>
      <c r="AK54" s="1218"/>
      <c r="AL54" s="1218"/>
      <c r="AM54" s="1218"/>
      <c r="AN54" s="1218"/>
      <c r="AO54" s="1218"/>
      <c r="AP54" s="1218"/>
      <c r="AQ54" s="1218"/>
      <c r="AR54" s="1219"/>
      <c r="AS54" s="973"/>
      <c r="AT54" s="973"/>
      <c r="AU54" s="973"/>
      <c r="AV54" s="741"/>
      <c r="AW54" s="742"/>
      <c r="AX54" s="742"/>
      <c r="AY54" s="743"/>
      <c r="AZ54" s="756"/>
      <c r="BA54" s="757"/>
      <c r="BB54" s="757"/>
      <c r="BC54" s="758"/>
      <c r="BD54" s="741"/>
      <c r="BE54" s="742"/>
      <c r="BF54" s="742"/>
      <c r="BG54" s="743"/>
      <c r="BH54" s="753"/>
      <c r="BI54" s="754"/>
      <c r="BJ54" s="754"/>
      <c r="BK54" s="755"/>
      <c r="BL54" s="753"/>
      <c r="BM54" s="754"/>
      <c r="BN54" s="754"/>
      <c r="BO54" s="755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2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1217"/>
      <c r="AJ55" s="1218"/>
      <c r="AK55" s="1218"/>
      <c r="AL55" s="1218"/>
      <c r="AM55" s="1218"/>
      <c r="AN55" s="1218"/>
      <c r="AO55" s="1218"/>
      <c r="AP55" s="1218"/>
      <c r="AQ55" s="1218"/>
      <c r="AR55" s="1219"/>
      <c r="AS55" s="973"/>
      <c r="AT55" s="973"/>
      <c r="AU55" s="973"/>
      <c r="AV55" s="741"/>
      <c r="AW55" s="742"/>
      <c r="AX55" s="742"/>
      <c r="AY55" s="743"/>
      <c r="AZ55" s="756"/>
      <c r="BA55" s="757"/>
      <c r="BB55" s="757"/>
      <c r="BC55" s="758"/>
      <c r="BD55" s="741"/>
      <c r="BE55" s="742"/>
      <c r="BF55" s="742"/>
      <c r="BG55" s="743"/>
      <c r="BH55" s="753"/>
      <c r="BI55" s="754"/>
      <c r="BJ55" s="754"/>
      <c r="BK55" s="755"/>
      <c r="BL55" s="753"/>
      <c r="BM55" s="754"/>
      <c r="BN55" s="754"/>
      <c r="BO55" s="755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59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1217"/>
      <c r="AJ56" s="1218"/>
      <c r="AK56" s="1218"/>
      <c r="AL56" s="1218"/>
      <c r="AM56" s="1218"/>
      <c r="AN56" s="1218"/>
      <c r="AO56" s="1218"/>
      <c r="AP56" s="1218"/>
      <c r="AQ56" s="1218"/>
      <c r="AR56" s="1219"/>
      <c r="AS56" s="973"/>
      <c r="AT56" s="973"/>
      <c r="AU56" s="973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53"/>
      <c r="BI56" s="754"/>
      <c r="BJ56" s="754"/>
      <c r="BK56" s="755"/>
      <c r="BL56" s="753"/>
      <c r="BM56" s="754"/>
      <c r="BN56" s="754"/>
      <c r="BO56" s="755"/>
      <c r="BP56" s="741"/>
      <c r="BQ56" s="742"/>
      <c r="BR56" s="742"/>
      <c r="BS56" s="743"/>
      <c r="BT56" s="770"/>
      <c r="BU56" s="771"/>
      <c r="BV56" s="772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1217"/>
      <c r="AJ57" s="1218"/>
      <c r="AK57" s="1218"/>
      <c r="AL57" s="1218"/>
      <c r="AM57" s="1218"/>
      <c r="AN57" s="1218"/>
      <c r="AO57" s="1218"/>
      <c r="AP57" s="1218"/>
      <c r="AQ57" s="1218"/>
      <c r="AR57" s="1219"/>
      <c r="AS57" s="973"/>
      <c r="AT57" s="973"/>
      <c r="AU57" s="973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53"/>
      <c r="BI57" s="754"/>
      <c r="BJ57" s="754"/>
      <c r="BK57" s="755"/>
      <c r="BL57" s="753"/>
      <c r="BM57" s="754"/>
      <c r="BN57" s="754"/>
      <c r="BO57" s="755"/>
      <c r="BP57" s="741"/>
      <c r="BQ57" s="742"/>
      <c r="BR57" s="742"/>
      <c r="BS57" s="743"/>
      <c r="BT57" s="770"/>
      <c r="BU57" s="771"/>
      <c r="BV57" s="772"/>
      <c r="BW57" s="255"/>
      <c r="BX57" s="252"/>
    </row>
    <row r="58" spans="2:76" s="234" customFormat="1" ht="12" customHeight="1">
      <c r="B58" s="244"/>
      <c r="C58" s="259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1"/>
      <c r="AI58" s="1217"/>
      <c r="AJ58" s="1218"/>
      <c r="AK58" s="1218"/>
      <c r="AL58" s="1218"/>
      <c r="AM58" s="1218"/>
      <c r="AN58" s="1218"/>
      <c r="AO58" s="1218"/>
      <c r="AP58" s="1218"/>
      <c r="AQ58" s="1218"/>
      <c r="AR58" s="1219"/>
      <c r="AS58" s="973"/>
      <c r="AT58" s="973"/>
      <c r="AU58" s="973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53"/>
      <c r="BI58" s="754"/>
      <c r="BJ58" s="754"/>
      <c r="BK58" s="755"/>
      <c r="BL58" s="753"/>
      <c r="BM58" s="754"/>
      <c r="BN58" s="754"/>
      <c r="BO58" s="755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44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1"/>
      <c r="AI59" s="1217"/>
      <c r="AJ59" s="1218"/>
      <c r="AK59" s="1218"/>
      <c r="AL59" s="1218"/>
      <c r="AM59" s="1218"/>
      <c r="AN59" s="1218"/>
      <c r="AO59" s="1218"/>
      <c r="AP59" s="1218"/>
      <c r="AQ59" s="1218"/>
      <c r="AR59" s="1219"/>
      <c r="AS59" s="973"/>
      <c r="AT59" s="973"/>
      <c r="AU59" s="973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53"/>
      <c r="BI59" s="754"/>
      <c r="BJ59" s="754"/>
      <c r="BK59" s="755"/>
      <c r="BL59" s="753"/>
      <c r="BM59" s="754"/>
      <c r="BN59" s="754"/>
      <c r="BO59" s="755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59"/>
      <c r="D60" s="741"/>
      <c r="E60" s="743"/>
      <c r="F60" s="741"/>
      <c r="G60" s="743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939"/>
      <c r="AJ60" s="986"/>
      <c r="AK60" s="986"/>
      <c r="AL60" s="986"/>
      <c r="AM60" s="986"/>
      <c r="AN60" s="986"/>
      <c r="AO60" s="986"/>
      <c r="AP60" s="986"/>
      <c r="AQ60" s="986"/>
      <c r="AR60" s="987"/>
      <c r="AS60" s="973"/>
      <c r="AT60" s="973"/>
      <c r="AU60" s="973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53"/>
      <c r="BI60" s="754"/>
      <c r="BJ60" s="754"/>
      <c r="BK60" s="755"/>
      <c r="BL60" s="753"/>
      <c r="BM60" s="754"/>
      <c r="BN60" s="754"/>
      <c r="BO60" s="755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1"/>
      <c r="E61" s="743"/>
      <c r="F61" s="741"/>
      <c r="G61" s="743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939"/>
      <c r="AJ61" s="986"/>
      <c r="AK61" s="986"/>
      <c r="AL61" s="986"/>
      <c r="AM61" s="986"/>
      <c r="AN61" s="986"/>
      <c r="AO61" s="986"/>
      <c r="AP61" s="986"/>
      <c r="AQ61" s="986"/>
      <c r="AR61" s="987"/>
      <c r="AS61" s="973"/>
      <c r="AT61" s="973"/>
      <c r="AU61" s="973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53"/>
      <c r="BI61" s="754"/>
      <c r="BJ61" s="754"/>
      <c r="BK61" s="755"/>
      <c r="BL61" s="753"/>
      <c r="BM61" s="754"/>
      <c r="BN61" s="754"/>
      <c r="BO61" s="755"/>
      <c r="BP61" s="741"/>
      <c r="BQ61" s="742"/>
      <c r="BR61" s="742"/>
      <c r="BS61" s="743"/>
      <c r="BT61" s="773"/>
      <c r="BU61" s="774"/>
      <c r="BV61" s="775"/>
      <c r="BW61" s="255"/>
      <c r="BX61" s="252"/>
    </row>
    <row r="62" spans="2:76" s="234" customFormat="1" ht="12" customHeight="1">
      <c r="B62" s="253"/>
      <c r="C62" s="259"/>
      <c r="D62" s="280"/>
      <c r="E62" s="281"/>
      <c r="F62" s="280"/>
      <c r="G62" s="281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1217"/>
      <c r="AJ62" s="1218"/>
      <c r="AK62" s="1218"/>
      <c r="AL62" s="1218"/>
      <c r="AM62" s="1218"/>
      <c r="AN62" s="1218"/>
      <c r="AO62" s="1218"/>
      <c r="AP62" s="1218"/>
      <c r="AQ62" s="1218"/>
      <c r="AR62" s="1219"/>
      <c r="AS62" s="973"/>
      <c r="AT62" s="973"/>
      <c r="AU62" s="973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53"/>
      <c r="BI62" s="754"/>
      <c r="BJ62" s="754"/>
      <c r="BK62" s="755"/>
      <c r="BL62" s="753"/>
      <c r="BM62" s="754"/>
      <c r="BN62" s="754"/>
      <c r="BO62" s="755"/>
      <c r="BP62" s="741"/>
      <c r="BQ62" s="742"/>
      <c r="BR62" s="742"/>
      <c r="BS62" s="743"/>
      <c r="BT62" s="773"/>
      <c r="BU62" s="774"/>
      <c r="BV62" s="775"/>
      <c r="BW62" s="255"/>
      <c r="BX62" s="252"/>
    </row>
    <row r="63" spans="2:76" s="234" customFormat="1" ht="12" customHeight="1">
      <c r="B63" s="253"/>
      <c r="C63" s="259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1217"/>
      <c r="AJ63" s="1218"/>
      <c r="AK63" s="1218"/>
      <c r="AL63" s="1218"/>
      <c r="AM63" s="1218"/>
      <c r="AN63" s="1218"/>
      <c r="AO63" s="1218"/>
      <c r="AP63" s="1218"/>
      <c r="AQ63" s="1218"/>
      <c r="AR63" s="1219"/>
      <c r="AS63" s="973"/>
      <c r="AT63" s="973"/>
      <c r="AU63" s="973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53"/>
      <c r="BI63" s="754"/>
      <c r="BJ63" s="754"/>
      <c r="BK63" s="755"/>
      <c r="BL63" s="753"/>
      <c r="BM63" s="754"/>
      <c r="BN63" s="754"/>
      <c r="BO63" s="755"/>
      <c r="BP63" s="741"/>
      <c r="BQ63" s="742"/>
      <c r="BR63" s="742"/>
      <c r="BS63" s="743"/>
      <c r="BT63" s="773"/>
      <c r="BU63" s="774"/>
      <c r="BV63" s="775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1217"/>
      <c r="AJ64" s="1218"/>
      <c r="AK64" s="1218"/>
      <c r="AL64" s="1218"/>
      <c r="AM64" s="1218"/>
      <c r="AN64" s="1218"/>
      <c r="AO64" s="1218"/>
      <c r="AP64" s="1218"/>
      <c r="AQ64" s="1218"/>
      <c r="AR64" s="1219"/>
      <c r="AS64" s="973"/>
      <c r="AT64" s="973"/>
      <c r="AU64" s="973"/>
      <c r="AV64" s="741"/>
      <c r="AW64" s="742"/>
      <c r="AX64" s="742"/>
      <c r="AY64" s="743"/>
      <c r="AZ64" s="756"/>
      <c r="BA64" s="757"/>
      <c r="BB64" s="757"/>
      <c r="BC64" s="758"/>
      <c r="BD64" s="741"/>
      <c r="BE64" s="742"/>
      <c r="BF64" s="742"/>
      <c r="BG64" s="743"/>
      <c r="BH64" s="753"/>
      <c r="BI64" s="754"/>
      <c r="BJ64" s="754"/>
      <c r="BK64" s="755"/>
      <c r="BL64" s="753"/>
      <c r="BM64" s="754"/>
      <c r="BN64" s="754"/>
      <c r="BO64" s="755"/>
      <c r="BP64" s="741"/>
      <c r="BQ64" s="742"/>
      <c r="BR64" s="742"/>
      <c r="BS64" s="743"/>
      <c r="BT64" s="770"/>
      <c r="BU64" s="771"/>
      <c r="BV64" s="772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1217"/>
      <c r="AJ65" s="1218"/>
      <c r="AK65" s="1218"/>
      <c r="AL65" s="1218"/>
      <c r="AM65" s="1218"/>
      <c r="AN65" s="1218"/>
      <c r="AO65" s="1218"/>
      <c r="AP65" s="1218"/>
      <c r="AQ65" s="1218"/>
      <c r="AR65" s="1219"/>
      <c r="AS65" s="973"/>
      <c r="AT65" s="973"/>
      <c r="AU65" s="973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53"/>
      <c r="BI65" s="754"/>
      <c r="BJ65" s="754"/>
      <c r="BK65" s="755"/>
      <c r="BL65" s="753"/>
      <c r="BM65" s="754"/>
      <c r="BN65" s="754"/>
      <c r="BO65" s="755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44"/>
      <c r="C66" s="259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1217"/>
      <c r="AJ66" s="1218"/>
      <c r="AK66" s="1218"/>
      <c r="AL66" s="1218"/>
      <c r="AM66" s="1218"/>
      <c r="AN66" s="1218"/>
      <c r="AO66" s="1218"/>
      <c r="AP66" s="1218"/>
      <c r="AQ66" s="1218"/>
      <c r="AR66" s="1219"/>
      <c r="AS66" s="973"/>
      <c r="AT66" s="973"/>
      <c r="AU66" s="973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53"/>
      <c r="BI66" s="754"/>
      <c r="BJ66" s="754"/>
      <c r="BK66" s="755"/>
      <c r="BL66" s="753"/>
      <c r="BM66" s="754"/>
      <c r="BN66" s="754"/>
      <c r="BO66" s="755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44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1217"/>
      <c r="AJ67" s="1218"/>
      <c r="AK67" s="1218"/>
      <c r="AL67" s="1218"/>
      <c r="AM67" s="1218"/>
      <c r="AN67" s="1218"/>
      <c r="AO67" s="1218"/>
      <c r="AP67" s="1218"/>
      <c r="AQ67" s="1218"/>
      <c r="AR67" s="1219"/>
      <c r="AS67" s="973"/>
      <c r="AT67" s="973"/>
      <c r="AU67" s="973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53"/>
      <c r="BI67" s="754"/>
      <c r="BJ67" s="754"/>
      <c r="BK67" s="755"/>
      <c r="BL67" s="753"/>
      <c r="BM67" s="754"/>
      <c r="BN67" s="754"/>
      <c r="BO67" s="755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59"/>
      <c r="D68" s="741"/>
      <c r="E68" s="743"/>
      <c r="F68" s="741"/>
      <c r="G68" s="743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939"/>
      <c r="AJ68" s="986"/>
      <c r="AK68" s="986"/>
      <c r="AL68" s="986"/>
      <c r="AM68" s="986"/>
      <c r="AN68" s="986"/>
      <c r="AO68" s="986"/>
      <c r="AP68" s="986"/>
      <c r="AQ68" s="986"/>
      <c r="AR68" s="987"/>
      <c r="AS68" s="973"/>
      <c r="AT68" s="973"/>
      <c r="AU68" s="973"/>
      <c r="AV68" s="741"/>
      <c r="AW68" s="742"/>
      <c r="AX68" s="742"/>
      <c r="AY68" s="743"/>
      <c r="AZ68" s="756"/>
      <c r="BA68" s="757"/>
      <c r="BB68" s="757"/>
      <c r="BC68" s="758"/>
      <c r="BD68" s="741"/>
      <c r="BE68" s="742"/>
      <c r="BF68" s="742"/>
      <c r="BG68" s="743"/>
      <c r="BH68" s="753"/>
      <c r="BI68" s="754"/>
      <c r="BJ68" s="754"/>
      <c r="BK68" s="755"/>
      <c r="BL68" s="753"/>
      <c r="BM68" s="754"/>
      <c r="BN68" s="754"/>
      <c r="BO68" s="755"/>
      <c r="BP68" s="741"/>
      <c r="BQ68" s="742"/>
      <c r="BR68" s="742"/>
      <c r="BS68" s="743"/>
      <c r="BT68" s="770"/>
      <c r="BU68" s="771"/>
      <c r="BV68" s="772"/>
      <c r="BW68" s="255"/>
      <c r="BX68" s="252"/>
    </row>
    <row r="69" spans="1:76" s="234" customFormat="1" ht="12" customHeight="1">
      <c r="B69" s="253"/>
      <c r="C69" s="261"/>
      <c r="D69" s="741"/>
      <c r="E69" s="743"/>
      <c r="F69" s="741"/>
      <c r="G69" s="743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939"/>
      <c r="AJ69" s="986"/>
      <c r="AK69" s="986"/>
      <c r="AL69" s="986"/>
      <c r="AM69" s="986"/>
      <c r="AN69" s="986"/>
      <c r="AO69" s="986"/>
      <c r="AP69" s="986"/>
      <c r="AQ69" s="986"/>
      <c r="AR69" s="987"/>
      <c r="AS69" s="973"/>
      <c r="AT69" s="973"/>
      <c r="AU69" s="973"/>
      <c r="AV69" s="741"/>
      <c r="AW69" s="742"/>
      <c r="AX69" s="742"/>
      <c r="AY69" s="743"/>
      <c r="AZ69" s="756"/>
      <c r="BA69" s="757"/>
      <c r="BB69" s="757"/>
      <c r="BC69" s="758"/>
      <c r="BD69" s="741"/>
      <c r="BE69" s="742"/>
      <c r="BF69" s="742"/>
      <c r="BG69" s="743"/>
      <c r="BH69" s="753"/>
      <c r="BI69" s="754"/>
      <c r="BJ69" s="754"/>
      <c r="BK69" s="755"/>
      <c r="BL69" s="753"/>
      <c r="BM69" s="754"/>
      <c r="BN69" s="754"/>
      <c r="BO69" s="755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59"/>
      <c r="D70" s="280"/>
      <c r="E70" s="281"/>
      <c r="F70" s="280"/>
      <c r="G70" s="281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2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1217"/>
      <c r="AJ70" s="1218"/>
      <c r="AK70" s="1218"/>
      <c r="AL70" s="1218"/>
      <c r="AM70" s="1218"/>
      <c r="AN70" s="1218"/>
      <c r="AO70" s="1218"/>
      <c r="AP70" s="1218"/>
      <c r="AQ70" s="1218"/>
      <c r="AR70" s="1219"/>
      <c r="AS70" s="973"/>
      <c r="AT70" s="973"/>
      <c r="AU70" s="973"/>
      <c r="AV70" s="741"/>
      <c r="AW70" s="742"/>
      <c r="AX70" s="742"/>
      <c r="AY70" s="743"/>
      <c r="AZ70" s="756"/>
      <c r="BA70" s="757"/>
      <c r="BB70" s="757"/>
      <c r="BC70" s="758"/>
      <c r="BD70" s="741"/>
      <c r="BE70" s="742"/>
      <c r="BF70" s="742"/>
      <c r="BG70" s="743"/>
      <c r="BH70" s="753"/>
      <c r="BI70" s="754"/>
      <c r="BJ70" s="754"/>
      <c r="BK70" s="755"/>
      <c r="BL70" s="753"/>
      <c r="BM70" s="754"/>
      <c r="BN70" s="754"/>
      <c r="BO70" s="755"/>
      <c r="BP70" s="741"/>
      <c r="BQ70" s="742"/>
      <c r="BR70" s="742"/>
      <c r="BS70" s="743"/>
      <c r="BT70" s="773"/>
      <c r="BU70" s="774"/>
      <c r="BV70" s="775"/>
      <c r="BW70" s="255"/>
      <c r="BX70" s="252"/>
    </row>
    <row r="71" spans="1:76" s="234" customFormat="1" ht="12" customHeight="1">
      <c r="B71" s="253"/>
      <c r="C71" s="259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1217"/>
      <c r="AJ71" s="1218"/>
      <c r="AK71" s="1218"/>
      <c r="AL71" s="1218"/>
      <c r="AM71" s="1218"/>
      <c r="AN71" s="1218"/>
      <c r="AO71" s="1218"/>
      <c r="AP71" s="1218"/>
      <c r="AQ71" s="1218"/>
      <c r="AR71" s="1219"/>
      <c r="AS71" s="973"/>
      <c r="AT71" s="973"/>
      <c r="AU71" s="973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53"/>
      <c r="BI71" s="754"/>
      <c r="BJ71" s="754"/>
      <c r="BK71" s="755"/>
      <c r="BL71" s="753"/>
      <c r="BM71" s="754"/>
      <c r="BN71" s="754"/>
      <c r="BO71" s="755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1217"/>
      <c r="AJ72" s="1218"/>
      <c r="AK72" s="1218"/>
      <c r="AL72" s="1218"/>
      <c r="AM72" s="1218"/>
      <c r="AN72" s="1218"/>
      <c r="AO72" s="1218"/>
      <c r="AP72" s="1218"/>
      <c r="AQ72" s="1218"/>
      <c r="AR72" s="1219"/>
      <c r="AS72" s="973"/>
      <c r="AT72" s="973"/>
      <c r="AU72" s="973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53"/>
      <c r="BI72" s="754"/>
      <c r="BJ72" s="754"/>
      <c r="BK72" s="755"/>
      <c r="BL72" s="753"/>
      <c r="BM72" s="754"/>
      <c r="BN72" s="754"/>
      <c r="BO72" s="755"/>
      <c r="BP72" s="741"/>
      <c r="BQ72" s="742"/>
      <c r="BR72" s="742"/>
      <c r="BS72" s="743"/>
      <c r="BT72" s="770"/>
      <c r="BU72" s="771"/>
      <c r="BV72" s="772"/>
      <c r="BW72" s="255"/>
      <c r="BX72" s="252"/>
    </row>
    <row r="73" spans="1:76" s="234" customFormat="1" ht="12" customHeight="1">
      <c r="B73" s="244"/>
      <c r="C73" s="259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1"/>
      <c r="AI73" s="1217"/>
      <c r="AJ73" s="1218"/>
      <c r="AK73" s="1218"/>
      <c r="AL73" s="1218"/>
      <c r="AM73" s="1218"/>
      <c r="AN73" s="1218"/>
      <c r="AO73" s="1218"/>
      <c r="AP73" s="1218"/>
      <c r="AQ73" s="1218"/>
      <c r="AR73" s="1219"/>
      <c r="AS73" s="973"/>
      <c r="AT73" s="973"/>
      <c r="AU73" s="973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53"/>
      <c r="BI73" s="754"/>
      <c r="BJ73" s="754"/>
      <c r="BK73" s="755"/>
      <c r="BL73" s="753"/>
      <c r="BM73" s="754"/>
      <c r="BN73" s="754"/>
      <c r="BO73" s="755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44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1"/>
      <c r="AI74" s="1217"/>
      <c r="AJ74" s="1218"/>
      <c r="AK74" s="1218"/>
      <c r="AL74" s="1218"/>
      <c r="AM74" s="1218"/>
      <c r="AN74" s="1218"/>
      <c r="AO74" s="1218"/>
      <c r="AP74" s="1218"/>
      <c r="AQ74" s="1218"/>
      <c r="AR74" s="1219"/>
      <c r="AS74" s="973"/>
      <c r="AT74" s="973"/>
      <c r="AU74" s="973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53"/>
      <c r="BI74" s="754"/>
      <c r="BJ74" s="754"/>
      <c r="BK74" s="755"/>
      <c r="BL74" s="753"/>
      <c r="BM74" s="754"/>
      <c r="BN74" s="754"/>
      <c r="BO74" s="755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59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1"/>
      <c r="AI75" s="1217"/>
      <c r="AJ75" s="1218"/>
      <c r="AK75" s="1218"/>
      <c r="AL75" s="1218"/>
      <c r="AM75" s="1218"/>
      <c r="AN75" s="1218"/>
      <c r="AO75" s="1218"/>
      <c r="AP75" s="1218"/>
      <c r="AQ75" s="1218"/>
      <c r="AR75" s="1219"/>
      <c r="AS75" s="973"/>
      <c r="AT75" s="973"/>
      <c r="AU75" s="973"/>
      <c r="AV75" s="741"/>
      <c r="AW75" s="742"/>
      <c r="AX75" s="742"/>
      <c r="AY75" s="743"/>
      <c r="AZ75" s="756"/>
      <c r="BA75" s="757"/>
      <c r="BB75" s="757"/>
      <c r="BC75" s="758"/>
      <c r="BD75" s="741"/>
      <c r="BE75" s="742"/>
      <c r="BF75" s="742"/>
      <c r="BG75" s="743"/>
      <c r="BH75" s="753"/>
      <c r="BI75" s="754"/>
      <c r="BJ75" s="754"/>
      <c r="BK75" s="755"/>
      <c r="BL75" s="753"/>
      <c r="BM75" s="754"/>
      <c r="BN75" s="754"/>
      <c r="BO75" s="755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ht="12.25" customHeight="1" thickBot="1">
      <c r="A76" s="269"/>
      <c r="B76" s="270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271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271"/>
      <c r="BV76" s="271"/>
      <c r="BW76" s="272"/>
      <c r="BX76" s="273"/>
    </row>
    <row r="77" spans="1:76"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6"/>
      <c r="X77" s="216"/>
      <c r="Y77" s="216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4"/>
      <c r="BJ77" s="214"/>
      <c r="BK77" s="214"/>
      <c r="BL77" s="214"/>
      <c r="BM77" s="214"/>
      <c r="BN77" s="214"/>
      <c r="BO77" s="214"/>
      <c r="BP77" s="214"/>
      <c r="BQ77" s="214"/>
      <c r="BR77" s="214"/>
      <c r="BS77" s="214"/>
      <c r="BT77" s="214"/>
      <c r="BU77" s="214"/>
      <c r="BV77" s="214"/>
      <c r="BW77" s="214"/>
      <c r="BX77" s="214"/>
    </row>
    <row r="78" spans="1:76"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6"/>
      <c r="X78" s="216"/>
      <c r="Y78" s="216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4"/>
      <c r="BS78" s="214"/>
      <c r="BT78" s="214"/>
      <c r="BU78" s="214"/>
      <c r="BV78" s="214"/>
      <c r="BW78" s="214"/>
      <c r="BX78" s="214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</sheetData>
  <mergeCells count="638">
    <mergeCell ref="D75:E75"/>
    <mergeCell ref="F75:G75"/>
    <mergeCell ref="AI75:AR75"/>
    <mergeCell ref="AS75:AU75"/>
    <mergeCell ref="AV75:AY75"/>
    <mergeCell ref="BD75:BG75"/>
    <mergeCell ref="BH75:BK75"/>
    <mergeCell ref="BL75:BO75"/>
    <mergeCell ref="BP72:BS72"/>
    <mergeCell ref="BD73:BG73"/>
    <mergeCell ref="BP75:BS75"/>
    <mergeCell ref="AV73:AY73"/>
    <mergeCell ref="AZ74:BC74"/>
    <mergeCell ref="BD74:BG74"/>
    <mergeCell ref="BH74:BK74"/>
    <mergeCell ref="BL74:BO74"/>
    <mergeCell ref="BP74:BS74"/>
    <mergeCell ref="D72:E72"/>
    <mergeCell ref="F72:G72"/>
    <mergeCell ref="AI72:AR72"/>
    <mergeCell ref="AS72:AU72"/>
    <mergeCell ref="AV72:AY72"/>
    <mergeCell ref="AZ72:BC72"/>
    <mergeCell ref="BD72:BG72"/>
    <mergeCell ref="BT75:BV75"/>
    <mergeCell ref="AZ75:BC75"/>
    <mergeCell ref="BH73:BK73"/>
    <mergeCell ref="BL73:BO73"/>
    <mergeCell ref="BP73:BS73"/>
    <mergeCell ref="BT73:BV73"/>
    <mergeCell ref="AZ73:BC73"/>
    <mergeCell ref="BT71:BV71"/>
    <mergeCell ref="D71:E71"/>
    <mergeCell ref="F71:G71"/>
    <mergeCell ref="AI71:AR71"/>
    <mergeCell ref="AS71:AU71"/>
    <mergeCell ref="AV71:AY71"/>
    <mergeCell ref="AZ71:BC71"/>
    <mergeCell ref="BD71:BG71"/>
    <mergeCell ref="D74:E74"/>
    <mergeCell ref="F74:G74"/>
    <mergeCell ref="AI74:AR74"/>
    <mergeCell ref="AS74:AU74"/>
    <mergeCell ref="AV74:AY74"/>
    <mergeCell ref="D73:E73"/>
    <mergeCell ref="F73:G73"/>
    <mergeCell ref="AI73:AR73"/>
    <mergeCell ref="AS73:AU73"/>
    <mergeCell ref="D69:E69"/>
    <mergeCell ref="F69:G69"/>
    <mergeCell ref="BH71:BK71"/>
    <mergeCell ref="BL71:BO71"/>
    <mergeCell ref="BP71:BS71"/>
    <mergeCell ref="BD70:BG70"/>
    <mergeCell ref="BH70:BK70"/>
    <mergeCell ref="AZ70:BC70"/>
    <mergeCell ref="BL70:BO70"/>
    <mergeCell ref="BP70:BS70"/>
    <mergeCell ref="BD69:BG69"/>
    <mergeCell ref="BH69:BK69"/>
    <mergeCell ref="BL68:BO68"/>
    <mergeCell ref="BP68:BS68"/>
    <mergeCell ref="BT68:BV68"/>
    <mergeCell ref="AZ69:BC69"/>
    <mergeCell ref="BT74:BV74"/>
    <mergeCell ref="AI70:AR70"/>
    <mergeCell ref="AS70:AU70"/>
    <mergeCell ref="AV70:AY70"/>
    <mergeCell ref="BL69:BO69"/>
    <mergeCell ref="BP69:BS69"/>
    <mergeCell ref="BT70:BV70"/>
    <mergeCell ref="BT72:BV72"/>
    <mergeCell ref="BH72:BK72"/>
    <mergeCell ref="BL72:BO72"/>
    <mergeCell ref="BT30:BV30"/>
    <mergeCell ref="AZ30:BC30"/>
    <mergeCell ref="BT69:BV69"/>
    <mergeCell ref="D68:E68"/>
    <mergeCell ref="F68:G68"/>
    <mergeCell ref="AI68:AR68"/>
    <mergeCell ref="AS68:AU68"/>
    <mergeCell ref="AV68:AY68"/>
    <mergeCell ref="D30:E30"/>
    <mergeCell ref="F30:G30"/>
    <mergeCell ref="AI30:AR30"/>
    <mergeCell ref="AS30:AU30"/>
    <mergeCell ref="AV30:AY30"/>
    <mergeCell ref="AI69:AR69"/>
    <mergeCell ref="AS69:AU69"/>
    <mergeCell ref="AV69:AY69"/>
    <mergeCell ref="D60:E60"/>
    <mergeCell ref="F60:G60"/>
    <mergeCell ref="AI60:AR60"/>
    <mergeCell ref="AS60:AU60"/>
    <mergeCell ref="AV60:AY60"/>
    <mergeCell ref="AZ68:BC68"/>
    <mergeCell ref="BD68:BG68"/>
    <mergeCell ref="BH68:BK68"/>
    <mergeCell ref="D29:E29"/>
    <mergeCell ref="F29:G29"/>
    <mergeCell ref="AI29:AR29"/>
    <mergeCell ref="AS29:AU29"/>
    <mergeCell ref="AV29:AY29"/>
    <mergeCell ref="D28:E28"/>
    <mergeCell ref="F28:G28"/>
    <mergeCell ref="AI28:AR28"/>
    <mergeCell ref="AS28:AU28"/>
    <mergeCell ref="AV28:AY28"/>
    <mergeCell ref="BP23:BS23"/>
    <mergeCell ref="BT23:BV23"/>
    <mergeCell ref="D27:E27"/>
    <mergeCell ref="F27:G27"/>
    <mergeCell ref="AI27:AR27"/>
    <mergeCell ref="AS27:AU27"/>
    <mergeCell ref="AV27:AY27"/>
    <mergeCell ref="D26:E26"/>
    <mergeCell ref="F26:G26"/>
    <mergeCell ref="AI26:AR26"/>
    <mergeCell ref="AS26:AU26"/>
    <mergeCell ref="AV26:AY26"/>
    <mergeCell ref="AZ27:BC27"/>
    <mergeCell ref="BD27:BG27"/>
    <mergeCell ref="BH27:BK27"/>
    <mergeCell ref="BL27:BO27"/>
    <mergeCell ref="BP27:BS27"/>
    <mergeCell ref="BT27:BV27"/>
    <mergeCell ref="BD26:BG26"/>
    <mergeCell ref="BH26:BK26"/>
    <mergeCell ref="BL26:BO26"/>
    <mergeCell ref="BP26:BS26"/>
    <mergeCell ref="BT26:BV26"/>
    <mergeCell ref="AZ26:BC26"/>
    <mergeCell ref="D24:E24"/>
    <mergeCell ref="F24:G24"/>
    <mergeCell ref="AI24:AR24"/>
    <mergeCell ref="AS24:AU24"/>
    <mergeCell ref="AV24:AY24"/>
    <mergeCell ref="BH22:BK22"/>
    <mergeCell ref="BL22:BO22"/>
    <mergeCell ref="BP22:BS22"/>
    <mergeCell ref="BT22:BV22"/>
    <mergeCell ref="D23:E23"/>
    <mergeCell ref="F23:G23"/>
    <mergeCell ref="AI23:AR23"/>
    <mergeCell ref="AS23:AU23"/>
    <mergeCell ref="AV23:AY23"/>
    <mergeCell ref="AZ23:BC23"/>
    <mergeCell ref="AZ24:BC24"/>
    <mergeCell ref="BD24:BG24"/>
    <mergeCell ref="BH24:BK24"/>
    <mergeCell ref="BL24:BO24"/>
    <mergeCell ref="BP24:BS24"/>
    <mergeCell ref="BT24:BV24"/>
    <mergeCell ref="BD23:BG23"/>
    <mergeCell ref="BH23:BK23"/>
    <mergeCell ref="BL23:BO23"/>
    <mergeCell ref="BP21:BS21"/>
    <mergeCell ref="BT21:BV21"/>
    <mergeCell ref="D22:E22"/>
    <mergeCell ref="F22:G22"/>
    <mergeCell ref="AI22:AR22"/>
    <mergeCell ref="AS22:AU22"/>
    <mergeCell ref="AV22:AY22"/>
    <mergeCell ref="AZ22:BC22"/>
    <mergeCell ref="BD22:BG22"/>
    <mergeCell ref="D21:E21"/>
    <mergeCell ref="F21:G21"/>
    <mergeCell ref="AI21:AR21"/>
    <mergeCell ref="AS21:AU21"/>
    <mergeCell ref="AV21:AY21"/>
    <mergeCell ref="AZ21:BC21"/>
    <mergeCell ref="BD21:BG21"/>
    <mergeCell ref="BH21:BK21"/>
    <mergeCell ref="BL21:BO21"/>
    <mergeCell ref="BT20:BV20"/>
    <mergeCell ref="D20:E20"/>
    <mergeCell ref="F20:G20"/>
    <mergeCell ref="AS20:AU20"/>
    <mergeCell ref="AV20:AY20"/>
    <mergeCell ref="AZ20:BC20"/>
    <mergeCell ref="BD20:BG20"/>
    <mergeCell ref="BH20:BK20"/>
    <mergeCell ref="BL20:BO20"/>
    <mergeCell ref="BP20:BS20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AZ60:BC60"/>
    <mergeCell ref="BD60:BG60"/>
    <mergeCell ref="BH60:BK60"/>
    <mergeCell ref="BL60:BO60"/>
    <mergeCell ref="BP60:BS60"/>
    <mergeCell ref="BT60:BV60"/>
    <mergeCell ref="D61:E61"/>
    <mergeCell ref="F61:G61"/>
    <mergeCell ref="AI61:AR61"/>
    <mergeCell ref="AS61:AU61"/>
    <mergeCell ref="AV61:AY61"/>
    <mergeCell ref="AZ61:BC61"/>
    <mergeCell ref="BD61:BG61"/>
    <mergeCell ref="BH61:BK61"/>
    <mergeCell ref="BL61:BO61"/>
    <mergeCell ref="BP61:BS61"/>
    <mergeCell ref="BT61:BV61"/>
    <mergeCell ref="AI62:AR62"/>
    <mergeCell ref="AS62:AU62"/>
    <mergeCell ref="AV62:AY62"/>
    <mergeCell ref="AZ62:BC62"/>
    <mergeCell ref="BD62:BG62"/>
    <mergeCell ref="BH62:BK62"/>
    <mergeCell ref="BL62:BO62"/>
    <mergeCell ref="BP62:BS62"/>
    <mergeCell ref="BT62:BV62"/>
    <mergeCell ref="BP65:BS65"/>
    <mergeCell ref="BT65:BV65"/>
    <mergeCell ref="BP63:BS63"/>
    <mergeCell ref="BT63:BV63"/>
    <mergeCell ref="D64:E64"/>
    <mergeCell ref="F64:G64"/>
    <mergeCell ref="AI64:AR64"/>
    <mergeCell ref="AS64:AU64"/>
    <mergeCell ref="AV64:AY64"/>
    <mergeCell ref="AZ64:BC64"/>
    <mergeCell ref="BD64:BG64"/>
    <mergeCell ref="BH64:BK64"/>
    <mergeCell ref="BL64:BO64"/>
    <mergeCell ref="BP64:BS64"/>
    <mergeCell ref="BT64:BV64"/>
    <mergeCell ref="D63:E63"/>
    <mergeCell ref="F63:G63"/>
    <mergeCell ref="AI63:AR63"/>
    <mergeCell ref="AS63:AU63"/>
    <mergeCell ref="AV63:AY63"/>
    <mergeCell ref="AZ63:BC63"/>
    <mergeCell ref="BD63:BG63"/>
    <mergeCell ref="BH63:BK63"/>
    <mergeCell ref="BL63:BO63"/>
    <mergeCell ref="D65:E65"/>
    <mergeCell ref="F65:G65"/>
    <mergeCell ref="AI65:AR65"/>
    <mergeCell ref="AS65:AU65"/>
    <mergeCell ref="AV65:AY65"/>
    <mergeCell ref="AZ65:BC65"/>
    <mergeCell ref="BD65:BG65"/>
    <mergeCell ref="BH65:BK65"/>
    <mergeCell ref="BL65:BO65"/>
    <mergeCell ref="BP66:BS66"/>
    <mergeCell ref="BT66:BV66"/>
    <mergeCell ref="D67:E67"/>
    <mergeCell ref="F67:G67"/>
    <mergeCell ref="AI67:AR67"/>
    <mergeCell ref="AS67:AU67"/>
    <mergeCell ref="AV67:AY67"/>
    <mergeCell ref="AZ67:BC67"/>
    <mergeCell ref="BD67:BG67"/>
    <mergeCell ref="BH67:BK67"/>
    <mergeCell ref="BL67:BO67"/>
    <mergeCell ref="BP67:BS67"/>
    <mergeCell ref="BT67:BV67"/>
    <mergeCell ref="D66:E66"/>
    <mergeCell ref="F66:G66"/>
    <mergeCell ref="AI66:AR66"/>
    <mergeCell ref="AS66:AU66"/>
    <mergeCell ref="AV66:AY66"/>
    <mergeCell ref="AZ66:BC66"/>
    <mergeCell ref="BD66:BG66"/>
    <mergeCell ref="BH66:BK66"/>
    <mergeCell ref="BL66:BO66"/>
    <mergeCell ref="BP51:BS51"/>
    <mergeCell ref="BT51:BV51"/>
    <mergeCell ref="D52:E52"/>
    <mergeCell ref="F52:G52"/>
    <mergeCell ref="AI52:AR52"/>
    <mergeCell ref="AS52:AU52"/>
    <mergeCell ref="AV52:AY52"/>
    <mergeCell ref="AZ52:BC52"/>
    <mergeCell ref="BD52:BG52"/>
    <mergeCell ref="BH52:BK52"/>
    <mergeCell ref="BL52:BO52"/>
    <mergeCell ref="BP52:BS52"/>
    <mergeCell ref="BT52:BV52"/>
    <mergeCell ref="D51:E51"/>
    <mergeCell ref="F51:G51"/>
    <mergeCell ref="AI51:AR51"/>
    <mergeCell ref="AS51:AU51"/>
    <mergeCell ref="AV51:AY51"/>
    <mergeCell ref="AZ51:BC51"/>
    <mergeCell ref="BD51:BG51"/>
    <mergeCell ref="BH51:BK51"/>
    <mergeCell ref="BL51:BO51"/>
    <mergeCell ref="AI53:AR53"/>
    <mergeCell ref="AS53:AU53"/>
    <mergeCell ref="AV53:AY53"/>
    <mergeCell ref="AZ53:BC53"/>
    <mergeCell ref="BD53:BG53"/>
    <mergeCell ref="BH53:BK53"/>
    <mergeCell ref="BL53:BO53"/>
    <mergeCell ref="BP53:BS53"/>
    <mergeCell ref="BT53:BV53"/>
    <mergeCell ref="BP54:BS54"/>
    <mergeCell ref="BT54:BV54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L55:BO55"/>
    <mergeCell ref="BP55:BS55"/>
    <mergeCell ref="BT55:BV55"/>
    <mergeCell ref="D54:E54"/>
    <mergeCell ref="F54:G54"/>
    <mergeCell ref="AI54:AR54"/>
    <mergeCell ref="AS54:AU54"/>
    <mergeCell ref="AV54:AY54"/>
    <mergeCell ref="AZ54:BC54"/>
    <mergeCell ref="BD54:BG54"/>
    <mergeCell ref="BH54:BK54"/>
    <mergeCell ref="BL54:BO54"/>
    <mergeCell ref="BP56:BS56"/>
    <mergeCell ref="BT56:BV56"/>
    <mergeCell ref="D57:E57"/>
    <mergeCell ref="F57:G57"/>
    <mergeCell ref="AI57:AR57"/>
    <mergeCell ref="AS57:AU57"/>
    <mergeCell ref="AV57:AY57"/>
    <mergeCell ref="AZ57:BC57"/>
    <mergeCell ref="BD57:BG57"/>
    <mergeCell ref="BH57:BK57"/>
    <mergeCell ref="BL57:BO57"/>
    <mergeCell ref="BP57:BS57"/>
    <mergeCell ref="BT57:BV57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L56:BO56"/>
    <mergeCell ref="BP58:BS58"/>
    <mergeCell ref="BT58:BV58"/>
    <mergeCell ref="D59:E59"/>
    <mergeCell ref="F59:G59"/>
    <mergeCell ref="AI59:AR59"/>
    <mergeCell ref="AS59:AU59"/>
    <mergeCell ref="AV59:AY59"/>
    <mergeCell ref="AZ59:BC59"/>
    <mergeCell ref="BD59:BG59"/>
    <mergeCell ref="BH59:BK59"/>
    <mergeCell ref="BL59:BO59"/>
    <mergeCell ref="BP59:BS59"/>
    <mergeCell ref="BT59:BV59"/>
    <mergeCell ref="D58:E58"/>
    <mergeCell ref="F58:G58"/>
    <mergeCell ref="AI58:AR58"/>
    <mergeCell ref="AS58:AU58"/>
    <mergeCell ref="AV58:AY58"/>
    <mergeCell ref="AZ58:BC58"/>
    <mergeCell ref="BD58:BG58"/>
    <mergeCell ref="BH58:BK58"/>
    <mergeCell ref="BL58:BO58"/>
    <mergeCell ref="BP42:BS42"/>
    <mergeCell ref="BT42:BV42"/>
    <mergeCell ref="D43:E43"/>
    <mergeCell ref="F43:G43"/>
    <mergeCell ref="AI43:AR43"/>
    <mergeCell ref="AS43:AU43"/>
    <mergeCell ref="AV43:AY43"/>
    <mergeCell ref="AZ43:BC43"/>
    <mergeCell ref="BD43:BG43"/>
    <mergeCell ref="BH43:BK43"/>
    <mergeCell ref="BL43:BO43"/>
    <mergeCell ref="BP43:BS43"/>
    <mergeCell ref="BT43:BV43"/>
    <mergeCell ref="D42:E42"/>
    <mergeCell ref="F42:G42"/>
    <mergeCell ref="AI42:AR42"/>
    <mergeCell ref="AS42:AU42"/>
    <mergeCell ref="AV42:AY42"/>
    <mergeCell ref="AZ42:BC42"/>
    <mergeCell ref="BD42:BG42"/>
    <mergeCell ref="BH42:BK42"/>
    <mergeCell ref="BL42:BO42"/>
    <mergeCell ref="AI44:AR44"/>
    <mergeCell ref="AS44:AU44"/>
    <mergeCell ref="AV44:AY44"/>
    <mergeCell ref="AZ44:BC44"/>
    <mergeCell ref="BD44:BG44"/>
    <mergeCell ref="BH44:BK44"/>
    <mergeCell ref="BL44:BO44"/>
    <mergeCell ref="BP44:BS44"/>
    <mergeCell ref="BT44:BV44"/>
    <mergeCell ref="BP45:BS45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L46:BO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L45:BO45"/>
    <mergeCell ref="BP47:BS47"/>
    <mergeCell ref="BT47:BV47"/>
    <mergeCell ref="D48:E48"/>
    <mergeCell ref="F48:G48"/>
    <mergeCell ref="AI48:AR48"/>
    <mergeCell ref="AS48:AU48"/>
    <mergeCell ref="AV48:AY48"/>
    <mergeCell ref="AZ48:BC48"/>
    <mergeCell ref="BD48:BG48"/>
    <mergeCell ref="BH48:BK48"/>
    <mergeCell ref="BL48:BO48"/>
    <mergeCell ref="BP48:BS48"/>
    <mergeCell ref="BT48:BV48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L47:BO47"/>
    <mergeCell ref="BP49:BS49"/>
    <mergeCell ref="BT49:BV49"/>
    <mergeCell ref="D50:E50"/>
    <mergeCell ref="F50:G50"/>
    <mergeCell ref="AI50:AR50"/>
    <mergeCell ref="AS50:AU50"/>
    <mergeCell ref="AV50:AY50"/>
    <mergeCell ref="AZ50:BC50"/>
    <mergeCell ref="BD50:BG50"/>
    <mergeCell ref="BH50:BK50"/>
    <mergeCell ref="BL50:BO50"/>
    <mergeCell ref="BP50:BS50"/>
    <mergeCell ref="BT50:BV50"/>
    <mergeCell ref="D49:E49"/>
    <mergeCell ref="F49:G49"/>
    <mergeCell ref="AI49:AR49"/>
    <mergeCell ref="AS49:AU49"/>
    <mergeCell ref="AV49:AY49"/>
    <mergeCell ref="AZ49:BC49"/>
    <mergeCell ref="BD49:BG49"/>
    <mergeCell ref="BH49:BK49"/>
    <mergeCell ref="BL49:BO49"/>
    <mergeCell ref="BP33:BS33"/>
    <mergeCell ref="BT33:BV33"/>
    <mergeCell ref="D34:E34"/>
    <mergeCell ref="F34:G34"/>
    <mergeCell ref="AI34:AR34"/>
    <mergeCell ref="AS34:AU34"/>
    <mergeCell ref="AV34:AY34"/>
    <mergeCell ref="AZ34:BC34"/>
    <mergeCell ref="BD34:BG34"/>
    <mergeCell ref="BH34:BK34"/>
    <mergeCell ref="BL34:BO34"/>
    <mergeCell ref="BP34:BS34"/>
    <mergeCell ref="BT34:BV34"/>
    <mergeCell ref="D33:E33"/>
    <mergeCell ref="F33:G33"/>
    <mergeCell ref="AI33:AR33"/>
    <mergeCell ref="AS33:AU33"/>
    <mergeCell ref="AV33:AY33"/>
    <mergeCell ref="AZ33:BC33"/>
    <mergeCell ref="BD33:BG33"/>
    <mergeCell ref="BH33:BK33"/>
    <mergeCell ref="BL33:BO33"/>
    <mergeCell ref="AI35:AR35"/>
    <mergeCell ref="AS35:AU35"/>
    <mergeCell ref="AV35:AY35"/>
    <mergeCell ref="AZ35:BC35"/>
    <mergeCell ref="BD35:BG35"/>
    <mergeCell ref="BH35:BK35"/>
    <mergeCell ref="BL35:BO35"/>
    <mergeCell ref="BP35:BS35"/>
    <mergeCell ref="BT35:BV35"/>
    <mergeCell ref="BP36:BS36"/>
    <mergeCell ref="BT36:BV36"/>
    <mergeCell ref="D37:E37"/>
    <mergeCell ref="F37:G37"/>
    <mergeCell ref="AI37:AR37"/>
    <mergeCell ref="AS37:AU37"/>
    <mergeCell ref="AV37:AY37"/>
    <mergeCell ref="AZ37:BC37"/>
    <mergeCell ref="BD37:BG37"/>
    <mergeCell ref="BH37:BK37"/>
    <mergeCell ref="BL37:BO37"/>
    <mergeCell ref="BP37:BS37"/>
    <mergeCell ref="BT37:BV37"/>
    <mergeCell ref="D36:E36"/>
    <mergeCell ref="F36:G36"/>
    <mergeCell ref="AI36:AR36"/>
    <mergeCell ref="AS36:AU36"/>
    <mergeCell ref="AV36:AY36"/>
    <mergeCell ref="AZ36:BC36"/>
    <mergeCell ref="BD36:BG36"/>
    <mergeCell ref="BH36:BK36"/>
    <mergeCell ref="BL36:BO36"/>
    <mergeCell ref="BP38:BS38"/>
    <mergeCell ref="BT38:BV38"/>
    <mergeCell ref="D39:E39"/>
    <mergeCell ref="F39:G39"/>
    <mergeCell ref="AI39:AR39"/>
    <mergeCell ref="AS39:AU39"/>
    <mergeCell ref="AV39:AY39"/>
    <mergeCell ref="AZ39:BC39"/>
    <mergeCell ref="BD39:BG39"/>
    <mergeCell ref="BH39:BK39"/>
    <mergeCell ref="BL39:BO39"/>
    <mergeCell ref="BP39:BS39"/>
    <mergeCell ref="BT39:BV39"/>
    <mergeCell ref="D38:E38"/>
    <mergeCell ref="F38:G38"/>
    <mergeCell ref="AI38:AR38"/>
    <mergeCell ref="AS38:AU38"/>
    <mergeCell ref="AV38:AY38"/>
    <mergeCell ref="AZ38:BC38"/>
    <mergeCell ref="BD38:BG38"/>
    <mergeCell ref="BH38:BK38"/>
    <mergeCell ref="BL38:BO38"/>
    <mergeCell ref="BP40:BS40"/>
    <mergeCell ref="BT40:BV40"/>
    <mergeCell ref="D41:E41"/>
    <mergeCell ref="F41:G41"/>
    <mergeCell ref="AI41:AR41"/>
    <mergeCell ref="AS41:AU41"/>
    <mergeCell ref="AV41:AY41"/>
    <mergeCell ref="AZ41:BC41"/>
    <mergeCell ref="BD41:BG41"/>
    <mergeCell ref="BH41:BK41"/>
    <mergeCell ref="BL41:BO41"/>
    <mergeCell ref="BP41:BS41"/>
    <mergeCell ref="BT41:BV41"/>
    <mergeCell ref="D40:E40"/>
    <mergeCell ref="F40:G40"/>
    <mergeCell ref="AI40:AR40"/>
    <mergeCell ref="AS40:AU40"/>
    <mergeCell ref="AV40:AY40"/>
    <mergeCell ref="AZ40:BC40"/>
    <mergeCell ref="BD40:BG40"/>
    <mergeCell ref="BH40:BK40"/>
    <mergeCell ref="BL40:BO40"/>
    <mergeCell ref="BP32:BS32"/>
    <mergeCell ref="BT32:BV32"/>
    <mergeCell ref="D32:E32"/>
    <mergeCell ref="F32:G32"/>
    <mergeCell ref="AI32:AR32"/>
    <mergeCell ref="AS32:AU32"/>
    <mergeCell ref="AV32:AY32"/>
    <mergeCell ref="AZ32:BC32"/>
    <mergeCell ref="BD32:BG32"/>
    <mergeCell ref="BH32:BK32"/>
    <mergeCell ref="BL32:BO32"/>
    <mergeCell ref="D25:E25"/>
    <mergeCell ref="F25:G25"/>
    <mergeCell ref="AI25:AR25"/>
    <mergeCell ref="AS25:AU25"/>
    <mergeCell ref="AV25:AY25"/>
    <mergeCell ref="AZ25:BC25"/>
    <mergeCell ref="BD25:BG25"/>
    <mergeCell ref="BH25:BK25"/>
    <mergeCell ref="BL25:BO25"/>
    <mergeCell ref="AI31:AR31"/>
    <mergeCell ref="AS31:AU31"/>
    <mergeCell ref="AV31:AY31"/>
    <mergeCell ref="AZ31:BC31"/>
    <mergeCell ref="BD31:BG31"/>
    <mergeCell ref="BH31:BK31"/>
    <mergeCell ref="BP31:BS31"/>
    <mergeCell ref="BT31:BV31"/>
    <mergeCell ref="BP25:BS25"/>
    <mergeCell ref="BT25:BV25"/>
    <mergeCell ref="AZ29:BC29"/>
    <mergeCell ref="BD29:BG29"/>
    <mergeCell ref="BH29:BK29"/>
    <mergeCell ref="BP29:BS29"/>
    <mergeCell ref="BT29:BV29"/>
    <mergeCell ref="BD28:BG28"/>
    <mergeCell ref="BH28:BK28"/>
    <mergeCell ref="BL28:BO28"/>
    <mergeCell ref="BP28:BS28"/>
    <mergeCell ref="BT28:BV28"/>
    <mergeCell ref="AZ28:BC28"/>
    <mergeCell ref="BD30:BG30"/>
    <mergeCell ref="BH30:BK30"/>
    <mergeCell ref="BP30:BS30"/>
  </mergeCells>
  <phoneticPr fontId="1"/>
  <pageMargins left="0.70866141732283472" right="0.70866141732283472" top="0.74803149606299213" bottom="0.74803149606299213" header="0.31496062992125984" footer="0.31496062992125984"/>
  <pageSetup paperSize="9" scale="41" orientation="landscape" r:id="rId1"/>
  <headerFooter>
    <oddFooter>&amp;CTOYOTA MOTOR CORPORATION&amp;RVer 1.000J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3"/>
  <sheetViews>
    <sheetView showGridLines="0" view="pageBreakPreview" zoomScaleNormal="100" zoomScaleSheetLayoutView="100" workbookViewId="0"/>
  </sheetViews>
  <sheetFormatPr defaultColWidth="9" defaultRowHeight="12"/>
  <cols>
    <col min="1" max="1" width="1.08984375" style="115" customWidth="1"/>
    <col min="2" max="22" width="3.08984375" style="115" customWidth="1"/>
    <col min="23" max="25" width="3.08984375" style="188" customWidth="1"/>
    <col min="26" max="76" width="3.08984375" style="115" customWidth="1"/>
    <col min="77" max="16384" width="9" style="115"/>
  </cols>
  <sheetData>
    <row r="1" spans="2:76" ht="7.5" customHeight="1" thickBot="1"/>
    <row r="2" spans="2:76" s="190" customFormat="1" ht="10.5" customHeight="1">
      <c r="B2" s="711" t="str">
        <f>'Cover '!$A$1</f>
        <v>basic design : functional specification document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723" t="s">
        <v>0</v>
      </c>
      <c r="O2" s="724"/>
      <c r="P2" s="724"/>
      <c r="Q2" s="724"/>
      <c r="R2" s="724"/>
      <c r="S2" s="724"/>
      <c r="T2" s="725"/>
      <c r="U2" s="723" t="s">
        <v>1</v>
      </c>
      <c r="V2" s="724"/>
      <c r="W2" s="724"/>
      <c r="X2" s="724"/>
      <c r="Y2" s="724"/>
      <c r="Z2" s="724"/>
      <c r="AA2" s="725"/>
      <c r="AB2" s="726" t="s">
        <v>2</v>
      </c>
      <c r="AC2" s="724"/>
      <c r="AD2" s="724"/>
      <c r="AE2" s="724"/>
      <c r="AF2" s="724"/>
      <c r="AG2" s="724"/>
      <c r="AH2" s="724"/>
      <c r="AI2" s="724"/>
      <c r="AJ2" s="724"/>
      <c r="AK2" s="725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Q2" s="228"/>
      <c r="BR2" s="228"/>
      <c r="BS2" s="228"/>
      <c r="BT2" s="228"/>
      <c r="BU2" s="228"/>
      <c r="BV2" s="228"/>
    </row>
    <row r="3" spans="2:76" s="190" customFormat="1" ht="11.25" customHeight="1" thickBot="1">
      <c r="B3" s="714"/>
      <c r="C3" s="715"/>
      <c r="D3" s="715"/>
      <c r="E3" s="715"/>
      <c r="F3" s="715"/>
      <c r="G3" s="715"/>
      <c r="H3" s="715"/>
      <c r="I3" s="715"/>
      <c r="J3" s="715"/>
      <c r="K3" s="715"/>
      <c r="L3" s="715"/>
      <c r="M3" s="716"/>
      <c r="N3" s="708" t="str">
        <f>'Cover '!$L$2</f>
        <v>ThaiL-DCM Center</v>
      </c>
      <c r="O3" s="709"/>
      <c r="P3" s="709"/>
      <c r="Q3" s="709"/>
      <c r="R3" s="709"/>
      <c r="S3" s="709"/>
      <c r="T3" s="710"/>
      <c r="U3" s="708" t="str">
        <f>'Cover '!$T$2</f>
        <v>Common</v>
      </c>
      <c r="V3" s="727"/>
      <c r="W3" s="727"/>
      <c r="X3" s="727"/>
      <c r="Y3" s="727"/>
      <c r="Z3" s="727"/>
      <c r="AA3" s="728"/>
      <c r="AB3" s="729" t="str">
        <f>'Cover '!$AC$2</f>
        <v>Database</v>
      </c>
      <c r="AC3" s="730"/>
      <c r="AD3" s="730"/>
      <c r="AE3" s="730"/>
      <c r="AF3" s="730"/>
      <c r="AG3" s="730"/>
      <c r="AH3" s="730"/>
      <c r="AI3" s="730"/>
      <c r="AJ3" s="730"/>
      <c r="AK3" s="731"/>
      <c r="AL3" s="229"/>
      <c r="AM3" s="229"/>
      <c r="AN3" s="229"/>
      <c r="AO3" s="229"/>
      <c r="AP3" s="229"/>
      <c r="AQ3" s="229"/>
      <c r="AR3" s="229"/>
      <c r="AS3" s="228"/>
      <c r="AT3" s="228"/>
      <c r="AU3" s="228"/>
      <c r="AV3" s="228"/>
      <c r="AW3" s="228"/>
      <c r="AX3" s="228"/>
      <c r="AY3" s="228"/>
      <c r="AZ3" s="228"/>
      <c r="BA3" s="228"/>
      <c r="BB3" s="228"/>
      <c r="BC3" s="229"/>
      <c r="BD3" s="229"/>
      <c r="BE3" s="229"/>
      <c r="BF3" s="229"/>
      <c r="BG3" s="229"/>
      <c r="BH3" s="229"/>
      <c r="BI3" s="229"/>
      <c r="BJ3" s="229"/>
      <c r="BK3" s="229"/>
      <c r="BL3" s="229"/>
      <c r="BM3" s="229"/>
      <c r="BN3" s="229"/>
      <c r="BO3" s="229"/>
      <c r="BP3" s="229"/>
      <c r="BQ3" s="229"/>
      <c r="BR3" s="229"/>
      <c r="BS3" s="229"/>
      <c r="BT3" s="229"/>
      <c r="BU3" s="229"/>
      <c r="BV3" s="229"/>
    </row>
    <row r="4" spans="2:76" s="190" customFormat="1" ht="9" customHeight="1">
      <c r="B4" s="714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6"/>
      <c r="N4" s="723" t="s">
        <v>3</v>
      </c>
      <c r="O4" s="724"/>
      <c r="P4" s="724"/>
      <c r="Q4" s="724"/>
      <c r="R4" s="724"/>
      <c r="S4" s="724"/>
      <c r="T4" s="725"/>
      <c r="U4" s="1211" t="s">
        <v>4</v>
      </c>
      <c r="V4" s="1212"/>
      <c r="W4" s="1212"/>
      <c r="X4" s="1212"/>
      <c r="Y4" s="1212"/>
      <c r="Z4" s="1212"/>
      <c r="AA4" s="1213"/>
      <c r="AB4" s="723" t="s">
        <v>5</v>
      </c>
      <c r="AC4" s="724"/>
      <c r="AD4" s="724"/>
      <c r="AE4" s="724"/>
      <c r="AF4" s="724"/>
      <c r="AG4" s="724"/>
      <c r="AH4" s="724"/>
      <c r="AI4" s="724"/>
      <c r="AJ4" s="724"/>
      <c r="AK4" s="725"/>
      <c r="AL4" s="228"/>
      <c r="AM4" s="228"/>
      <c r="AN4" s="228"/>
      <c r="AO4" s="228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8"/>
      <c r="BI4" s="228"/>
      <c r="BJ4" s="228"/>
      <c r="BK4" s="228"/>
      <c r="BL4" s="228"/>
      <c r="BM4" s="228"/>
      <c r="BN4" s="228"/>
      <c r="BO4" s="228"/>
      <c r="BP4" s="228"/>
      <c r="BQ4" s="228"/>
      <c r="BR4" s="228"/>
      <c r="BS4" s="228"/>
      <c r="BT4" s="228"/>
      <c r="BU4" s="228"/>
      <c r="BV4" s="228"/>
    </row>
    <row r="5" spans="2:76" s="190" customFormat="1" ht="12" customHeight="1" thickBot="1">
      <c r="B5" s="717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9"/>
      <c r="N5" s="708" t="str">
        <f>'Cover '!$L$4</f>
        <v>029001</v>
      </c>
      <c r="O5" s="709"/>
      <c r="P5" s="709"/>
      <c r="Q5" s="709"/>
      <c r="R5" s="709"/>
      <c r="S5" s="709"/>
      <c r="T5" s="710"/>
      <c r="U5" s="708" t="str">
        <f>'Cover '!$T$4</f>
        <v>1.026J</v>
      </c>
      <c r="V5" s="709"/>
      <c r="W5" s="709"/>
      <c r="X5" s="709"/>
      <c r="Y5" s="709"/>
      <c r="Z5" s="709"/>
      <c r="AA5" s="710"/>
      <c r="AB5" s="708">
        <f ca="1">_xlfn.SHEET()</f>
        <v>65</v>
      </c>
      <c r="AC5" s="709"/>
      <c r="AD5" s="709"/>
      <c r="AE5" s="709"/>
      <c r="AF5" s="709"/>
      <c r="AG5" s="709"/>
      <c r="AH5" s="709"/>
      <c r="AI5" s="709"/>
      <c r="AJ5" s="709"/>
      <c r="AK5" s="710"/>
      <c r="AL5" s="229"/>
      <c r="AM5" s="229"/>
      <c r="AN5" s="229"/>
      <c r="AO5" s="229"/>
      <c r="AP5" s="229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29"/>
      <c r="BO5" s="229"/>
      <c r="BP5" s="229"/>
      <c r="BQ5" s="229"/>
      <c r="BR5" s="229"/>
      <c r="BS5" s="229"/>
      <c r="BT5" s="229"/>
      <c r="BU5" s="229"/>
      <c r="BV5" s="229"/>
    </row>
    <row r="6" spans="2:76" ht="6" customHeight="1" thickBot="1">
      <c r="V6" s="192"/>
      <c r="AS6" s="192"/>
      <c r="AT6" s="192"/>
      <c r="AU6" s="192"/>
      <c r="AV6" s="192"/>
      <c r="AW6" s="192"/>
      <c r="AX6" s="192"/>
      <c r="AY6" s="192"/>
      <c r="AZ6" s="192"/>
      <c r="BA6" s="192"/>
      <c r="BB6" s="192"/>
      <c r="BC6" s="192"/>
      <c r="BD6" s="192"/>
      <c r="BE6" s="192"/>
      <c r="BF6" s="192"/>
      <c r="BG6" s="192"/>
      <c r="BH6" s="192"/>
      <c r="BI6" s="192"/>
      <c r="BJ6" s="192"/>
      <c r="BK6" s="192"/>
      <c r="BL6" s="192"/>
      <c r="BM6" s="192"/>
      <c r="BN6" s="192"/>
      <c r="BO6" s="192"/>
      <c r="BP6" s="192"/>
      <c r="BQ6" s="192"/>
      <c r="BR6" s="192"/>
      <c r="BS6" s="192"/>
    </row>
    <row r="7" spans="2:76" s="234" customFormat="1" ht="12.25" customHeight="1">
      <c r="B7" s="230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1"/>
      <c r="BD7" s="231"/>
      <c r="BE7" s="231"/>
      <c r="BF7" s="231"/>
      <c r="BG7" s="231"/>
      <c r="BH7" s="231"/>
      <c r="BI7" s="231"/>
      <c r="BJ7" s="231"/>
      <c r="BK7" s="231"/>
      <c r="BL7" s="231"/>
      <c r="BM7" s="231"/>
      <c r="BN7" s="231"/>
      <c r="BO7" s="231"/>
      <c r="BP7" s="231"/>
      <c r="BQ7" s="231"/>
      <c r="BR7" s="231"/>
      <c r="BS7" s="231"/>
      <c r="BT7" s="232"/>
      <c r="BU7" s="232"/>
      <c r="BV7" s="232"/>
      <c r="BW7" s="232"/>
      <c r="BX7" s="233"/>
    </row>
    <row r="8" spans="2:76" s="234" customFormat="1" ht="12.25" customHeight="1">
      <c r="B8" s="235"/>
      <c r="C8" s="236" t="str">
        <f ca="1">RIGHT(CELL("filename",A1),LEN(CELL("filename",A1))-FIND("]",CELL("filename",A1)))</f>
        <v>VIN_CLT_COND_CTRL</v>
      </c>
      <c r="D8" s="237"/>
      <c r="E8" s="238"/>
      <c r="F8" s="238"/>
      <c r="G8" s="238"/>
      <c r="H8" s="238"/>
      <c r="I8" s="201"/>
      <c r="J8" s="238"/>
      <c r="K8" s="238"/>
      <c r="L8" s="201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9"/>
      <c r="AJ8" s="239"/>
      <c r="AK8" s="239"/>
      <c r="AL8" s="239"/>
      <c r="AM8" s="239"/>
      <c r="AN8" s="239"/>
      <c r="AO8" s="239"/>
      <c r="AP8" s="239"/>
      <c r="AQ8" s="239"/>
      <c r="AR8" s="240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9"/>
      <c r="BU8" s="239"/>
      <c r="BV8" s="239"/>
      <c r="BW8" s="240"/>
      <c r="BX8" s="241"/>
    </row>
    <row r="9" spans="2:76" s="234" customFormat="1" ht="12.25" customHeight="1">
      <c r="B9" s="242"/>
      <c r="C9" s="201"/>
      <c r="D9" s="243"/>
      <c r="E9" s="238"/>
      <c r="F9" s="238"/>
      <c r="G9" s="238"/>
      <c r="H9" s="238"/>
      <c r="I9" s="238"/>
      <c r="J9" s="238"/>
      <c r="K9" s="238"/>
      <c r="L9" s="201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9"/>
      <c r="AJ9" s="239"/>
      <c r="AK9" s="239"/>
      <c r="AL9" s="239"/>
      <c r="AM9" s="239"/>
      <c r="AN9" s="239"/>
      <c r="AO9" s="239"/>
      <c r="AP9" s="239"/>
      <c r="AQ9" s="239"/>
      <c r="AR9" s="240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238"/>
      <c r="BT9" s="239"/>
      <c r="BU9" s="239"/>
      <c r="BV9" s="239"/>
      <c r="BW9" s="240"/>
      <c r="BX9" s="241"/>
    </row>
    <row r="10" spans="2:76" s="234" customFormat="1" ht="12.25" customHeight="1">
      <c r="B10" s="242"/>
      <c r="C10" s="236"/>
      <c r="D10" s="237"/>
      <c r="E10" s="238"/>
      <c r="F10" s="238"/>
      <c r="G10" s="238"/>
      <c r="H10" s="238"/>
      <c r="I10" s="238"/>
      <c r="J10" s="238"/>
      <c r="K10" s="238"/>
      <c r="L10" s="201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9"/>
      <c r="AJ10" s="239"/>
      <c r="AK10" s="239"/>
      <c r="AL10" s="239"/>
      <c r="AM10" s="239"/>
      <c r="AN10" s="239"/>
      <c r="AO10" s="239"/>
      <c r="AP10" s="239"/>
      <c r="AQ10" s="239"/>
      <c r="AR10" s="240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238"/>
      <c r="BT10" s="239"/>
      <c r="BU10" s="239"/>
      <c r="BV10" s="239"/>
      <c r="BW10" s="240"/>
      <c r="BX10" s="241"/>
    </row>
    <row r="11" spans="2:76" s="234" customFormat="1" ht="12.25" customHeight="1">
      <c r="B11" s="242"/>
      <c r="C11" s="238"/>
      <c r="D11" s="237"/>
      <c r="E11" s="238"/>
      <c r="F11" s="238"/>
      <c r="AI11" s="239"/>
      <c r="AJ11" s="239"/>
      <c r="AK11" s="239"/>
      <c r="AL11" s="239"/>
      <c r="AM11" s="239"/>
      <c r="AN11" s="239"/>
      <c r="AO11" s="239"/>
      <c r="AP11" s="239"/>
      <c r="AQ11" s="239"/>
      <c r="AR11" s="240"/>
      <c r="AX11" s="238"/>
      <c r="AY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238"/>
      <c r="BT11" s="239"/>
      <c r="BU11" s="239"/>
      <c r="BV11" s="239"/>
      <c r="BW11" s="240"/>
      <c r="BX11" s="241"/>
    </row>
    <row r="12" spans="2:76" s="234" customFormat="1" ht="12.25" customHeight="1">
      <c r="B12" s="244"/>
      <c r="C12" s="171" t="s">
        <v>31</v>
      </c>
      <c r="D12" s="172"/>
      <c r="E12" s="172"/>
      <c r="F12" s="172"/>
      <c r="G12" s="172"/>
      <c r="H12" s="173"/>
      <c r="I12" s="166" t="str">
        <f ca="1">C8</f>
        <v>VIN_CLT_COND_CTRL</v>
      </c>
      <c r="J12" s="167"/>
      <c r="K12" s="167"/>
      <c r="L12" s="167"/>
      <c r="M12" s="167"/>
      <c r="N12" s="167"/>
      <c r="O12" s="167"/>
      <c r="P12" s="168"/>
      <c r="Q12" s="789" t="s">
        <v>32</v>
      </c>
      <c r="R12" s="790"/>
      <c r="S12" s="790"/>
      <c r="T12" s="790"/>
      <c r="U12" s="791"/>
      <c r="V12" s="131" t="s">
        <v>33</v>
      </c>
      <c r="W12" s="132"/>
      <c r="X12" s="132"/>
      <c r="Y12" s="176"/>
      <c r="Z12" s="132"/>
      <c r="AA12" s="132"/>
      <c r="AB12" s="133"/>
      <c r="AC12" s="245"/>
      <c r="AD12" s="245"/>
      <c r="AE12" s="245"/>
      <c r="AF12" s="245"/>
      <c r="AG12" s="245"/>
      <c r="AH12" s="245"/>
      <c r="AI12" s="246"/>
      <c r="AJ12" s="246"/>
      <c r="AK12" s="246"/>
      <c r="AL12" s="246"/>
      <c r="AM12" s="246"/>
      <c r="AN12" s="246"/>
      <c r="AO12" s="246"/>
      <c r="AP12" s="246"/>
      <c r="AQ12" s="246"/>
      <c r="AR12" s="246"/>
      <c r="AS12" s="247"/>
      <c r="AT12" s="248"/>
      <c r="AU12" s="248"/>
      <c r="AV12" s="249"/>
      <c r="AW12" s="249"/>
      <c r="AX12" s="248"/>
      <c r="AY12" s="248"/>
      <c r="AZ12" s="249"/>
      <c r="BA12" s="249"/>
      <c r="BB12" s="248"/>
      <c r="BC12" s="248"/>
      <c r="BD12" s="248"/>
      <c r="BE12" s="248"/>
      <c r="BF12" s="248"/>
      <c r="BG12" s="248"/>
      <c r="BH12" s="248"/>
      <c r="BI12" s="248"/>
      <c r="BJ12" s="248"/>
      <c r="BK12" s="248"/>
      <c r="BL12" s="248"/>
      <c r="BM12" s="248"/>
      <c r="BN12" s="248"/>
      <c r="BO12" s="248"/>
      <c r="BP12" s="248"/>
      <c r="BQ12" s="248"/>
      <c r="BR12" s="248"/>
      <c r="BS12" s="248"/>
      <c r="BT12" s="250"/>
      <c r="BU12" s="250"/>
      <c r="BV12" s="246"/>
      <c r="BW12" s="251"/>
      <c r="BX12" s="252"/>
    </row>
    <row r="13" spans="2:76" s="234" customFormat="1" ht="12.25" customHeight="1">
      <c r="B13" s="253"/>
      <c r="C13" s="789" t="s">
        <v>30</v>
      </c>
      <c r="D13" s="790"/>
      <c r="E13" s="790"/>
      <c r="F13" s="790"/>
      <c r="G13" s="790"/>
      <c r="H13" s="791"/>
      <c r="I13" s="812" t="s">
        <v>533</v>
      </c>
      <c r="J13" s="813"/>
      <c r="K13" s="813"/>
      <c r="L13" s="813"/>
      <c r="M13" s="813"/>
      <c r="N13" s="813"/>
      <c r="O13" s="813"/>
      <c r="P13" s="814"/>
      <c r="Q13" s="789" t="s">
        <v>28</v>
      </c>
      <c r="R13" s="790"/>
      <c r="S13" s="790"/>
      <c r="T13" s="790"/>
      <c r="U13" s="791"/>
      <c r="V13" s="176" t="s">
        <v>7</v>
      </c>
      <c r="W13" s="132" t="s">
        <v>38</v>
      </c>
      <c r="X13" s="132"/>
      <c r="Y13" s="176" t="s">
        <v>6</v>
      </c>
      <c r="Z13" s="132" t="s">
        <v>39</v>
      </c>
      <c r="AA13" s="132"/>
      <c r="AB13" s="133"/>
      <c r="AC13" s="245"/>
      <c r="AD13" s="245"/>
      <c r="AE13" s="245"/>
      <c r="AF13" s="245"/>
      <c r="AG13" s="245"/>
      <c r="AH13" s="245"/>
      <c r="AI13" s="246"/>
      <c r="AJ13" s="246"/>
      <c r="AK13" s="246"/>
      <c r="AL13" s="246"/>
      <c r="AM13" s="246"/>
      <c r="AN13" s="246"/>
      <c r="AO13" s="246"/>
      <c r="AP13" s="246"/>
      <c r="AQ13" s="246"/>
      <c r="AR13" s="246"/>
      <c r="AS13" s="249"/>
      <c r="AT13" s="248"/>
      <c r="AU13" s="248"/>
      <c r="AV13" s="249"/>
      <c r="AW13" s="249"/>
      <c r="AX13" s="248"/>
      <c r="AY13" s="248"/>
      <c r="AZ13" s="249"/>
      <c r="BA13" s="249"/>
      <c r="BB13" s="248"/>
      <c r="BC13" s="248"/>
      <c r="BD13" s="248"/>
      <c r="BE13" s="248"/>
      <c r="BF13" s="248"/>
      <c r="BG13" s="248"/>
      <c r="BH13" s="248"/>
      <c r="BI13" s="248"/>
      <c r="BJ13" s="248"/>
      <c r="BK13" s="248"/>
      <c r="BL13" s="248"/>
      <c r="BM13" s="248"/>
      <c r="BN13" s="248"/>
      <c r="BO13" s="248"/>
      <c r="BP13" s="248"/>
      <c r="BQ13" s="248"/>
      <c r="BR13" s="248"/>
      <c r="BS13" s="248"/>
      <c r="BT13" s="250"/>
      <c r="BU13" s="246"/>
      <c r="BV13" s="246"/>
      <c r="BW13" s="251"/>
      <c r="BX13" s="252"/>
    </row>
    <row r="14" spans="2:76" s="234" customFormat="1" ht="12.25" customHeight="1">
      <c r="B14" s="253"/>
      <c r="C14" s="789" t="s">
        <v>29</v>
      </c>
      <c r="D14" s="790"/>
      <c r="E14" s="790"/>
      <c r="F14" s="790"/>
      <c r="G14" s="790"/>
      <c r="H14" s="791"/>
      <c r="I14" s="792">
        <f>SUM(BP20:BS77)</f>
        <v>141</v>
      </c>
      <c r="J14" s="793"/>
      <c r="K14" s="793"/>
      <c r="L14" s="793"/>
      <c r="M14" s="793"/>
      <c r="N14" s="793"/>
      <c r="O14" s="793"/>
      <c r="P14" s="794"/>
      <c r="Q14" s="795"/>
      <c r="R14" s="796"/>
      <c r="S14" s="796"/>
      <c r="T14" s="796"/>
      <c r="U14" s="796"/>
      <c r="V14" s="797"/>
      <c r="W14" s="797"/>
      <c r="X14" s="797"/>
      <c r="Y14" s="797"/>
      <c r="Z14" s="797"/>
      <c r="AA14" s="797"/>
      <c r="AB14" s="797"/>
      <c r="AC14" s="245"/>
      <c r="AD14" s="245"/>
      <c r="AE14" s="245"/>
      <c r="AF14" s="245"/>
      <c r="AG14" s="245"/>
      <c r="AH14" s="245"/>
      <c r="AI14" s="246"/>
      <c r="AJ14" s="246"/>
      <c r="AK14" s="246"/>
      <c r="AL14" s="246"/>
      <c r="AM14" s="246"/>
      <c r="AN14" s="246"/>
      <c r="AO14" s="246"/>
      <c r="AP14" s="246"/>
      <c r="AQ14" s="246"/>
      <c r="AR14" s="246"/>
      <c r="AS14" s="798"/>
      <c r="AT14" s="798"/>
      <c r="AU14" s="798"/>
      <c r="AV14" s="798"/>
      <c r="AW14" s="798"/>
      <c r="AX14" s="798"/>
      <c r="AY14" s="798"/>
      <c r="AZ14" s="798"/>
      <c r="BA14" s="798"/>
      <c r="BB14" s="798"/>
      <c r="BC14" s="798"/>
      <c r="BD14" s="254"/>
      <c r="BE14" s="254"/>
      <c r="BF14" s="254"/>
      <c r="BG14" s="254"/>
      <c r="BH14" s="254"/>
      <c r="BI14" s="254"/>
      <c r="BJ14" s="254"/>
      <c r="BK14" s="254"/>
      <c r="BL14" s="254"/>
      <c r="BM14" s="254"/>
      <c r="BN14" s="254"/>
      <c r="BO14" s="254"/>
      <c r="BP14" s="254"/>
      <c r="BQ14" s="254"/>
      <c r="BR14" s="254"/>
      <c r="BS14" s="254"/>
      <c r="BT14" s="250"/>
      <c r="BU14" s="246"/>
      <c r="BV14" s="246"/>
      <c r="BW14" s="255"/>
      <c r="BX14" s="252"/>
    </row>
    <row r="15" spans="2:76" s="234" customFormat="1" ht="12.25" customHeight="1">
      <c r="B15" s="253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256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56"/>
      <c r="BK15" s="256"/>
      <c r="BL15" s="256"/>
      <c r="BM15" s="256"/>
      <c r="BN15" s="256"/>
      <c r="BO15" s="256"/>
      <c r="BP15" s="256"/>
      <c r="BQ15" s="256"/>
      <c r="BR15" s="256"/>
      <c r="BS15" s="256"/>
      <c r="BT15" s="250"/>
      <c r="BU15" s="246"/>
      <c r="BV15" s="246"/>
      <c r="BW15" s="255"/>
      <c r="BX15" s="252"/>
    </row>
    <row r="16" spans="2:76" s="234" customFormat="1" ht="12.25" customHeight="1">
      <c r="B16" s="253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  <c r="O16" s="256"/>
      <c r="P16" s="256"/>
      <c r="Q16" s="256"/>
      <c r="R16" s="256"/>
      <c r="S16" s="256"/>
      <c r="T16" s="256"/>
      <c r="U16" s="256"/>
      <c r="V16" s="256"/>
      <c r="W16" s="256"/>
      <c r="X16" s="256"/>
      <c r="Y16" s="256"/>
      <c r="Z16" s="256"/>
      <c r="AA16" s="256"/>
      <c r="AB16" s="256"/>
      <c r="AC16" s="256"/>
      <c r="AD16" s="256"/>
      <c r="AE16" s="256"/>
      <c r="AF16" s="256"/>
      <c r="AG16" s="256"/>
      <c r="AH16" s="256"/>
      <c r="AI16" s="246"/>
      <c r="AJ16" s="246"/>
      <c r="AK16" s="246"/>
      <c r="AL16" s="246"/>
      <c r="AM16" s="246"/>
      <c r="AN16" s="246"/>
      <c r="AO16" s="246"/>
      <c r="AP16" s="246"/>
      <c r="AQ16" s="246"/>
      <c r="AR16" s="24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/>
      <c r="BE16" s="256"/>
      <c r="BF16" s="256"/>
      <c r="BG16" s="256"/>
      <c r="BH16" s="256"/>
      <c r="BI16" s="256"/>
      <c r="BJ16" s="256"/>
      <c r="BK16" s="256"/>
      <c r="BL16" s="256"/>
      <c r="BM16" s="256"/>
      <c r="BN16" s="256"/>
      <c r="BO16" s="256"/>
      <c r="BP16" s="256"/>
      <c r="BQ16" s="256"/>
      <c r="BR16" s="256"/>
      <c r="BS16" s="256"/>
      <c r="BT16" s="250"/>
      <c r="BU16" s="246"/>
      <c r="BV16" s="246"/>
      <c r="BW16" s="255"/>
      <c r="BX16" s="252"/>
    </row>
    <row r="17" spans="2:76" ht="12.25" customHeight="1">
      <c r="B17" s="215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6"/>
      <c r="X17" s="216"/>
      <c r="Y17" s="216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4"/>
      <c r="BA17" s="214"/>
      <c r="BB17" s="214"/>
      <c r="BC17" s="214"/>
      <c r="BD17" s="214"/>
      <c r="BE17" s="214"/>
      <c r="BF17" s="214"/>
      <c r="BG17" s="214"/>
      <c r="BH17" s="214"/>
      <c r="BI17" s="214"/>
      <c r="BJ17" s="214"/>
      <c r="BK17" s="214"/>
      <c r="BL17" s="214"/>
      <c r="BM17" s="214"/>
      <c r="BN17" s="214"/>
      <c r="BO17" s="214"/>
      <c r="BP17" s="214"/>
      <c r="BQ17" s="214"/>
      <c r="BR17" s="214"/>
      <c r="BS17" s="214"/>
      <c r="BT17" s="214"/>
      <c r="BU17" s="214"/>
      <c r="BV17" s="214"/>
      <c r="BW17" s="257"/>
      <c r="BX17" s="217"/>
    </row>
    <row r="18" spans="2:76" s="234" customFormat="1" ht="12.25" customHeight="1">
      <c r="B18" s="253"/>
      <c r="C18" s="785" t="s">
        <v>3</v>
      </c>
      <c r="D18" s="799" t="s">
        <v>19</v>
      </c>
      <c r="E18" s="800"/>
      <c r="F18" s="799" t="s">
        <v>20</v>
      </c>
      <c r="G18" s="803"/>
      <c r="H18" s="785" t="s">
        <v>8</v>
      </c>
      <c r="I18" s="785"/>
      <c r="J18" s="785"/>
      <c r="K18" s="785"/>
      <c r="L18" s="785" t="s">
        <v>34</v>
      </c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 t="s">
        <v>35</v>
      </c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806" t="s">
        <v>37</v>
      </c>
      <c r="AJ18" s="807"/>
      <c r="AK18" s="807"/>
      <c r="AL18" s="807"/>
      <c r="AM18" s="807"/>
      <c r="AN18" s="807"/>
      <c r="AO18" s="807"/>
      <c r="AP18" s="807"/>
      <c r="AQ18" s="807"/>
      <c r="AR18" s="803"/>
      <c r="AS18" s="785" t="s">
        <v>48</v>
      </c>
      <c r="AT18" s="785"/>
      <c r="AU18" s="785"/>
      <c r="AV18" s="809" t="s">
        <v>53</v>
      </c>
      <c r="AW18" s="810"/>
      <c r="AX18" s="810"/>
      <c r="AY18" s="810"/>
      <c r="AZ18" s="810"/>
      <c r="BA18" s="810"/>
      <c r="BB18" s="810"/>
      <c r="BC18" s="810"/>
      <c r="BD18" s="810"/>
      <c r="BE18" s="810"/>
      <c r="BF18" s="810"/>
      <c r="BG18" s="810"/>
      <c r="BH18" s="810"/>
      <c r="BI18" s="810"/>
      <c r="BJ18" s="810"/>
      <c r="BK18" s="810"/>
      <c r="BL18" s="810"/>
      <c r="BM18" s="810"/>
      <c r="BN18" s="810"/>
      <c r="BO18" s="810"/>
      <c r="BP18" s="810"/>
      <c r="BQ18" s="810"/>
      <c r="BR18" s="810"/>
      <c r="BS18" s="811"/>
      <c r="BT18" s="785" t="s">
        <v>36</v>
      </c>
      <c r="BU18" s="785"/>
      <c r="BV18" s="785"/>
      <c r="BW18" s="255"/>
      <c r="BX18" s="252"/>
    </row>
    <row r="19" spans="2:76" s="234" customFormat="1" ht="12.25" customHeight="1">
      <c r="B19" s="253"/>
      <c r="C19" s="785"/>
      <c r="D19" s="801"/>
      <c r="E19" s="802"/>
      <c r="F19" s="804"/>
      <c r="G19" s="805"/>
      <c r="H19" s="218" t="s">
        <v>9</v>
      </c>
      <c r="I19" s="218" t="s">
        <v>10</v>
      </c>
      <c r="J19" s="218" t="s">
        <v>11</v>
      </c>
      <c r="K19" s="218" t="s">
        <v>12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804"/>
      <c r="AJ19" s="808"/>
      <c r="AK19" s="808"/>
      <c r="AL19" s="808"/>
      <c r="AM19" s="808"/>
      <c r="AN19" s="808"/>
      <c r="AO19" s="808"/>
      <c r="AP19" s="808"/>
      <c r="AQ19" s="808"/>
      <c r="AR19" s="805"/>
      <c r="AS19" s="785"/>
      <c r="AT19" s="785"/>
      <c r="AU19" s="785"/>
      <c r="AV19" s="786" t="s">
        <v>49</v>
      </c>
      <c r="AW19" s="787"/>
      <c r="AX19" s="787"/>
      <c r="AY19" s="788"/>
      <c r="AZ19" s="786" t="s">
        <v>270</v>
      </c>
      <c r="BA19" s="787"/>
      <c r="BB19" s="787"/>
      <c r="BC19" s="788"/>
      <c r="BD19" s="786" t="s">
        <v>271</v>
      </c>
      <c r="BE19" s="787"/>
      <c r="BF19" s="787"/>
      <c r="BG19" s="788"/>
      <c r="BH19" s="786" t="s">
        <v>50</v>
      </c>
      <c r="BI19" s="787"/>
      <c r="BJ19" s="787"/>
      <c r="BK19" s="788"/>
      <c r="BL19" s="786" t="s">
        <v>52</v>
      </c>
      <c r="BM19" s="787"/>
      <c r="BN19" s="787"/>
      <c r="BO19" s="788"/>
      <c r="BP19" s="786" t="s">
        <v>51</v>
      </c>
      <c r="BQ19" s="787"/>
      <c r="BR19" s="787"/>
      <c r="BS19" s="788"/>
      <c r="BT19" s="785"/>
      <c r="BU19" s="785"/>
      <c r="BV19" s="785"/>
      <c r="BW19" s="255"/>
      <c r="BX19" s="258"/>
    </row>
    <row r="20" spans="2:76" s="234" customFormat="1">
      <c r="B20" s="253"/>
      <c r="C20" s="259">
        <v>1</v>
      </c>
      <c r="D20" s="783">
        <v>1</v>
      </c>
      <c r="E20" s="784"/>
      <c r="F20" s="783"/>
      <c r="G20" s="784"/>
      <c r="H20" s="259"/>
      <c r="I20" s="259"/>
      <c r="J20" s="260"/>
      <c r="K20" s="260"/>
      <c r="L20" s="26" t="s">
        <v>22</v>
      </c>
      <c r="M20" s="26"/>
      <c r="N20" s="26"/>
      <c r="O20" s="26"/>
      <c r="P20" s="26"/>
      <c r="Q20" s="26"/>
      <c r="R20" s="26"/>
      <c r="S20" s="26"/>
      <c r="T20" s="26"/>
      <c r="U20" s="26"/>
      <c r="V20" s="27"/>
      <c r="W20" s="20" t="s">
        <v>22</v>
      </c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1"/>
      <c r="AI20" s="767" t="s">
        <v>22</v>
      </c>
      <c r="AJ20" s="768"/>
      <c r="AK20" s="768"/>
      <c r="AL20" s="768"/>
      <c r="AM20" s="768"/>
      <c r="AN20" s="768"/>
      <c r="AO20" s="768"/>
      <c r="AP20" s="768"/>
      <c r="AQ20" s="768"/>
      <c r="AR20" s="769"/>
      <c r="AS20" s="756" t="s">
        <v>456</v>
      </c>
      <c r="AT20" s="757"/>
      <c r="AU20" s="758"/>
      <c r="AV20" s="741">
        <f t="shared" ref="AV20" si="0">LEN(L20)+LEN(M20)+LEN(N20)+LEN(O20)+LEN(P20)+LEN(Q20)</f>
        <v>3</v>
      </c>
      <c r="AW20" s="742"/>
      <c r="AX20" s="742"/>
      <c r="AY20" s="743"/>
      <c r="AZ20" s="756">
        <v>17</v>
      </c>
      <c r="BA20" s="757"/>
      <c r="BB20" s="757"/>
      <c r="BC20" s="758"/>
      <c r="BD20" s="741">
        <f t="shared" ref="BD20" si="1">IF(AS20="String", AZ20, IF(AS20="Number",ROUNDUP(AZ20/2,0),0))</f>
        <v>17</v>
      </c>
      <c r="BE20" s="742"/>
      <c r="BF20" s="742"/>
      <c r="BG20" s="743"/>
      <c r="BH20" s="753">
        <f t="shared" ref="BH20" si="2">IF(AS20="Number",1,IF(AS20="List",3,IF(AS20="Map", 3, IF(AS20="Boolean",1,0))))</f>
        <v>0</v>
      </c>
      <c r="BI20" s="754"/>
      <c r="BJ20" s="754"/>
      <c r="BK20" s="755"/>
      <c r="BL20" s="753"/>
      <c r="BM20" s="754"/>
      <c r="BN20" s="754"/>
      <c r="BO20" s="755"/>
      <c r="BP20" s="741">
        <f>AV20+BD20+BH20</f>
        <v>20</v>
      </c>
      <c r="BQ20" s="742"/>
      <c r="BR20" s="742"/>
      <c r="BS20" s="743"/>
      <c r="BT20" s="780"/>
      <c r="BU20" s="781"/>
      <c r="BV20" s="782"/>
      <c r="BW20" s="255"/>
      <c r="BX20" s="252"/>
    </row>
    <row r="21" spans="2:76" s="234" customFormat="1" ht="27" customHeight="1">
      <c r="B21" s="253"/>
      <c r="C21" s="261">
        <v>2</v>
      </c>
      <c r="D21" s="747"/>
      <c r="E21" s="748"/>
      <c r="F21" s="747">
        <v>1</v>
      </c>
      <c r="G21" s="748"/>
      <c r="H21" s="261"/>
      <c r="I21" s="261"/>
      <c r="J21" s="262"/>
      <c r="K21" s="262"/>
      <c r="L21" s="263" t="s">
        <v>430</v>
      </c>
      <c r="M21" s="263"/>
      <c r="N21" s="263"/>
      <c r="O21" s="263"/>
      <c r="P21" s="263"/>
      <c r="Q21" s="263"/>
      <c r="R21" s="263"/>
      <c r="S21" s="263"/>
      <c r="T21" s="263"/>
      <c r="U21" s="263"/>
      <c r="V21" s="264"/>
      <c r="W21" s="263" t="s">
        <v>319</v>
      </c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7"/>
      <c r="AI21" s="749" t="s">
        <v>748</v>
      </c>
      <c r="AJ21" s="750"/>
      <c r="AK21" s="750"/>
      <c r="AL21" s="750"/>
      <c r="AM21" s="750"/>
      <c r="AN21" s="750"/>
      <c r="AO21" s="750"/>
      <c r="AP21" s="750"/>
      <c r="AQ21" s="750"/>
      <c r="AR21" s="751"/>
      <c r="AS21" s="938" t="s">
        <v>42</v>
      </c>
      <c r="AT21" s="938"/>
      <c r="AU21" s="938"/>
      <c r="AV21" s="741">
        <f t="shared" ref="AV21:AV24" si="3">LEN(L21)+LEN(M21)+LEN(N21)+LEN(O21)+LEN(P21)+LEN(Q21)</f>
        <v>23</v>
      </c>
      <c r="AW21" s="742"/>
      <c r="AX21" s="742"/>
      <c r="AY21" s="743"/>
      <c r="AZ21" s="756">
        <v>2</v>
      </c>
      <c r="BA21" s="757"/>
      <c r="BB21" s="757"/>
      <c r="BC21" s="758"/>
      <c r="BD21" s="741">
        <f t="shared" ref="BD21:BD24" si="4">IF(AS21="String", AZ21, IF(AS21="Number",ROUNDUP(AZ21/2,0),0))</f>
        <v>1</v>
      </c>
      <c r="BE21" s="742"/>
      <c r="BF21" s="742"/>
      <c r="BG21" s="743"/>
      <c r="BH21" s="753">
        <f t="shared" ref="BH21:BH24" si="5">IF(AS21="Number",1,IF(AS21="List",3,IF(AS21="Map", 3, IF(AS21="Boolean",1,0))))</f>
        <v>1</v>
      </c>
      <c r="BI21" s="754"/>
      <c r="BJ21" s="754"/>
      <c r="BK21" s="755"/>
      <c r="BL21" s="753"/>
      <c r="BM21" s="754"/>
      <c r="BN21" s="754"/>
      <c r="BO21" s="755"/>
      <c r="BP21" s="741">
        <f t="shared" ref="BP21:BP25" si="6">SUM(AV21:BK21)+BL21*SUM(BP22:BS24)</f>
        <v>27</v>
      </c>
      <c r="BQ21" s="742"/>
      <c r="BR21" s="742"/>
      <c r="BS21" s="743"/>
      <c r="BT21" s="777"/>
      <c r="BU21" s="778"/>
      <c r="BV21" s="779"/>
      <c r="BW21" s="255"/>
      <c r="BX21" s="252"/>
    </row>
    <row r="22" spans="2:76" s="234" customFormat="1" ht="12" customHeight="1">
      <c r="B22" s="253"/>
      <c r="C22" s="259">
        <v>3</v>
      </c>
      <c r="D22" s="747"/>
      <c r="E22" s="748"/>
      <c r="F22" s="747"/>
      <c r="G22" s="748"/>
      <c r="H22" s="261"/>
      <c r="I22" s="261"/>
      <c r="J22" s="262"/>
      <c r="K22" s="262"/>
      <c r="L22" s="263" t="s">
        <v>455</v>
      </c>
      <c r="M22" s="263"/>
      <c r="N22" s="263"/>
      <c r="O22" s="263"/>
      <c r="P22" s="263"/>
      <c r="Q22" s="263"/>
      <c r="R22" s="263"/>
      <c r="S22" s="263"/>
      <c r="T22" s="263"/>
      <c r="U22" s="263"/>
      <c r="V22" s="264"/>
      <c r="W22" s="263" t="s">
        <v>421</v>
      </c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1"/>
      <c r="AI22" s="220" t="s">
        <v>423</v>
      </c>
      <c r="AJ22" s="125"/>
      <c r="AK22" s="125"/>
      <c r="AL22" s="125"/>
      <c r="AM22" s="125"/>
      <c r="AN22" s="125"/>
      <c r="AO22" s="125"/>
      <c r="AP22" s="125"/>
      <c r="AQ22" s="125"/>
      <c r="AR22" s="126"/>
      <c r="AS22" s="938" t="s">
        <v>61</v>
      </c>
      <c r="AT22" s="938"/>
      <c r="AU22" s="938"/>
      <c r="AV22" s="741">
        <f t="shared" si="3"/>
        <v>19</v>
      </c>
      <c r="AW22" s="742"/>
      <c r="AX22" s="742"/>
      <c r="AY22" s="743"/>
      <c r="AZ22" s="756">
        <v>0</v>
      </c>
      <c r="BA22" s="757"/>
      <c r="BB22" s="757"/>
      <c r="BC22" s="758"/>
      <c r="BD22" s="741">
        <f t="shared" si="4"/>
        <v>0</v>
      </c>
      <c r="BE22" s="742"/>
      <c r="BF22" s="742"/>
      <c r="BG22" s="743"/>
      <c r="BH22" s="753">
        <f t="shared" si="5"/>
        <v>3</v>
      </c>
      <c r="BI22" s="754"/>
      <c r="BJ22" s="754"/>
      <c r="BK22" s="755"/>
      <c r="BL22" s="753"/>
      <c r="BM22" s="754"/>
      <c r="BN22" s="754"/>
      <c r="BO22" s="755"/>
      <c r="BP22" s="741">
        <f t="shared" si="6"/>
        <v>22</v>
      </c>
      <c r="BQ22" s="742"/>
      <c r="BR22" s="742"/>
      <c r="BS22" s="743"/>
      <c r="BT22" s="777"/>
      <c r="BU22" s="778"/>
      <c r="BV22" s="779"/>
      <c r="BW22" s="255"/>
      <c r="BX22" s="252"/>
    </row>
    <row r="23" spans="2:76" s="234" customFormat="1" ht="22.5" customHeight="1">
      <c r="B23" s="253"/>
      <c r="C23" s="261">
        <v>4</v>
      </c>
      <c r="D23" s="747"/>
      <c r="E23" s="748"/>
      <c r="F23" s="747"/>
      <c r="G23" s="748"/>
      <c r="H23" s="261"/>
      <c r="I23" s="261"/>
      <c r="J23" s="262"/>
      <c r="K23" s="262"/>
      <c r="L23" s="20"/>
      <c r="M23" s="20" t="s">
        <v>419</v>
      </c>
      <c r="N23" s="20"/>
      <c r="O23" s="20"/>
      <c r="P23" s="20"/>
      <c r="Q23" s="20"/>
      <c r="R23" s="20"/>
      <c r="S23" s="20"/>
      <c r="T23" s="20"/>
      <c r="U23" s="20"/>
      <c r="V23" s="21"/>
      <c r="W23" s="22" t="s">
        <v>425</v>
      </c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1"/>
      <c r="AI23" s="749" t="s">
        <v>426</v>
      </c>
      <c r="AJ23" s="750"/>
      <c r="AK23" s="750"/>
      <c r="AL23" s="750"/>
      <c r="AM23" s="750"/>
      <c r="AN23" s="750"/>
      <c r="AO23" s="750"/>
      <c r="AP23" s="750"/>
      <c r="AQ23" s="750"/>
      <c r="AR23" s="751"/>
      <c r="AS23" s="938" t="s">
        <v>414</v>
      </c>
      <c r="AT23" s="938"/>
      <c r="AU23" s="938"/>
      <c r="AV23" s="741">
        <f t="shared" si="3"/>
        <v>31</v>
      </c>
      <c r="AW23" s="742"/>
      <c r="AX23" s="742"/>
      <c r="AY23" s="743"/>
      <c r="AZ23" s="756">
        <v>0</v>
      </c>
      <c r="BA23" s="757"/>
      <c r="BB23" s="757"/>
      <c r="BC23" s="758"/>
      <c r="BD23" s="741">
        <f t="shared" si="4"/>
        <v>0</v>
      </c>
      <c r="BE23" s="742"/>
      <c r="BF23" s="742"/>
      <c r="BG23" s="743"/>
      <c r="BH23" s="753">
        <f t="shared" si="5"/>
        <v>0</v>
      </c>
      <c r="BI23" s="754"/>
      <c r="BJ23" s="754"/>
      <c r="BK23" s="755"/>
      <c r="BL23" s="753"/>
      <c r="BM23" s="754"/>
      <c r="BN23" s="754"/>
      <c r="BO23" s="755"/>
      <c r="BP23" s="741">
        <f t="shared" si="6"/>
        <v>31</v>
      </c>
      <c r="BQ23" s="742"/>
      <c r="BR23" s="742"/>
      <c r="BS23" s="743"/>
      <c r="BT23" s="777"/>
      <c r="BU23" s="778"/>
      <c r="BV23" s="779"/>
      <c r="BW23" s="255"/>
      <c r="BX23" s="252"/>
    </row>
    <row r="24" spans="2:76" s="234" customFormat="1" ht="22.5" customHeight="1">
      <c r="B24" s="253"/>
      <c r="C24" s="259">
        <v>5</v>
      </c>
      <c r="D24" s="747"/>
      <c r="E24" s="748"/>
      <c r="F24" s="747"/>
      <c r="G24" s="748"/>
      <c r="H24" s="261"/>
      <c r="I24" s="261"/>
      <c r="J24" s="262"/>
      <c r="K24" s="262"/>
      <c r="L24" s="20"/>
      <c r="M24" s="20"/>
      <c r="N24" s="20" t="s">
        <v>415</v>
      </c>
      <c r="O24" s="20"/>
      <c r="P24" s="20"/>
      <c r="Q24" s="20"/>
      <c r="R24" s="20"/>
      <c r="S24" s="20"/>
      <c r="T24" s="20"/>
      <c r="U24" s="20"/>
      <c r="V24" s="21"/>
      <c r="W24" s="22" t="s">
        <v>416</v>
      </c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1"/>
      <c r="AI24" s="957" t="s">
        <v>749</v>
      </c>
      <c r="AJ24" s="958"/>
      <c r="AK24" s="958"/>
      <c r="AL24" s="958"/>
      <c r="AM24" s="958"/>
      <c r="AN24" s="958"/>
      <c r="AO24" s="958"/>
      <c r="AP24" s="958"/>
      <c r="AQ24" s="958"/>
      <c r="AR24" s="959"/>
      <c r="AS24" s="752" t="s">
        <v>18</v>
      </c>
      <c r="AT24" s="752"/>
      <c r="AU24" s="752"/>
      <c r="AV24" s="741">
        <f t="shared" si="3"/>
        <v>22</v>
      </c>
      <c r="AW24" s="742"/>
      <c r="AX24" s="742"/>
      <c r="AY24" s="743"/>
      <c r="AZ24" s="756">
        <v>3</v>
      </c>
      <c r="BA24" s="757"/>
      <c r="BB24" s="757"/>
      <c r="BC24" s="758"/>
      <c r="BD24" s="741">
        <f t="shared" si="4"/>
        <v>3</v>
      </c>
      <c r="BE24" s="742"/>
      <c r="BF24" s="742"/>
      <c r="BG24" s="743"/>
      <c r="BH24" s="753">
        <f t="shared" si="5"/>
        <v>0</v>
      </c>
      <c r="BI24" s="754"/>
      <c r="BJ24" s="754"/>
      <c r="BK24" s="755"/>
      <c r="BL24" s="753"/>
      <c r="BM24" s="754"/>
      <c r="BN24" s="754"/>
      <c r="BO24" s="755"/>
      <c r="BP24" s="741">
        <f t="shared" si="6"/>
        <v>28</v>
      </c>
      <c r="BQ24" s="742"/>
      <c r="BR24" s="742"/>
      <c r="BS24" s="743"/>
      <c r="BT24" s="770"/>
      <c r="BU24" s="771"/>
      <c r="BV24" s="772"/>
      <c r="BW24" s="255"/>
      <c r="BX24" s="265"/>
    </row>
    <row r="25" spans="2:76" s="234" customFormat="1" ht="24.75" customHeight="1">
      <c r="B25" s="253"/>
      <c r="C25" s="261">
        <v>6</v>
      </c>
      <c r="D25" s="747"/>
      <c r="E25" s="748"/>
      <c r="F25" s="747"/>
      <c r="G25" s="748"/>
      <c r="H25" s="266"/>
      <c r="I25" s="266"/>
      <c r="J25" s="267"/>
      <c r="K25" s="267"/>
      <c r="L25" s="20"/>
      <c r="M25" s="20"/>
      <c r="N25" s="20" t="s">
        <v>184</v>
      </c>
      <c r="O25" s="20"/>
      <c r="P25" s="20"/>
      <c r="Q25" s="20"/>
      <c r="R25" s="20"/>
      <c r="S25" s="20"/>
      <c r="T25" s="20"/>
      <c r="U25" s="20"/>
      <c r="V25" s="21"/>
      <c r="W25" s="22" t="s">
        <v>417</v>
      </c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1"/>
      <c r="AI25" s="957" t="s">
        <v>738</v>
      </c>
      <c r="AJ25" s="1006"/>
      <c r="AK25" s="1006"/>
      <c r="AL25" s="1006"/>
      <c r="AM25" s="1006"/>
      <c r="AN25" s="1006"/>
      <c r="AO25" s="1006"/>
      <c r="AP25" s="1006"/>
      <c r="AQ25" s="1006"/>
      <c r="AR25" s="1007"/>
      <c r="AS25" s="752" t="s">
        <v>18</v>
      </c>
      <c r="AT25" s="752"/>
      <c r="AU25" s="752"/>
      <c r="AV25" s="741">
        <f t="shared" ref="AV25" si="7">LEN(L25)+LEN(M25)+LEN(N25)+LEN(O25)+LEN(P25)+LEN(Q25)</f>
        <v>9</v>
      </c>
      <c r="AW25" s="742"/>
      <c r="AX25" s="742"/>
      <c r="AY25" s="743"/>
      <c r="AZ25" s="756">
        <v>2</v>
      </c>
      <c r="BA25" s="757"/>
      <c r="BB25" s="757"/>
      <c r="BC25" s="758"/>
      <c r="BD25" s="741">
        <f t="shared" ref="BD25" si="8">IF(AS25="String", AZ25, IF(AS25="Number",ROUNDUP(AZ25/2,0),0))</f>
        <v>2</v>
      </c>
      <c r="BE25" s="742"/>
      <c r="BF25" s="742"/>
      <c r="BG25" s="743"/>
      <c r="BH25" s="753">
        <f t="shared" ref="BH25" si="9">IF(AS25="Number",1,IF(AS25="List",3,IF(AS25="Map", 3, IF(AS25="Boolean",1,0))))</f>
        <v>0</v>
      </c>
      <c r="BI25" s="754"/>
      <c r="BJ25" s="754"/>
      <c r="BK25" s="755"/>
      <c r="BL25" s="753"/>
      <c r="BM25" s="754"/>
      <c r="BN25" s="754"/>
      <c r="BO25" s="755"/>
      <c r="BP25" s="741">
        <f t="shared" si="6"/>
        <v>13</v>
      </c>
      <c r="BQ25" s="742"/>
      <c r="BR25" s="742"/>
      <c r="BS25" s="743"/>
      <c r="BT25" s="770"/>
      <c r="BU25" s="771"/>
      <c r="BV25" s="772"/>
      <c r="BW25" s="255"/>
      <c r="BX25" s="265"/>
    </row>
    <row r="26" spans="2:76" s="234" customFormat="1">
      <c r="B26" s="253"/>
      <c r="C26" s="261"/>
      <c r="D26" s="747"/>
      <c r="E26" s="748"/>
      <c r="F26" s="747"/>
      <c r="G26" s="748"/>
      <c r="H26" s="266"/>
      <c r="I26" s="266"/>
      <c r="J26" s="267"/>
      <c r="K26" s="26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1"/>
      <c r="W26" s="22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1"/>
      <c r="AI26" s="22"/>
      <c r="AJ26" s="20"/>
      <c r="AK26" s="20"/>
      <c r="AL26" s="20"/>
      <c r="AM26" s="20"/>
      <c r="AN26" s="20"/>
      <c r="AO26" s="20"/>
      <c r="AP26" s="20"/>
      <c r="AQ26" s="20"/>
      <c r="AR26" s="21"/>
      <c r="AS26" s="938"/>
      <c r="AT26" s="938"/>
      <c r="AU26" s="938"/>
      <c r="AV26" s="741"/>
      <c r="AW26" s="742"/>
      <c r="AX26" s="742"/>
      <c r="AY26" s="743"/>
      <c r="AZ26" s="756"/>
      <c r="BA26" s="757"/>
      <c r="BB26" s="757"/>
      <c r="BC26" s="758"/>
      <c r="BD26" s="741"/>
      <c r="BE26" s="742"/>
      <c r="BF26" s="742"/>
      <c r="BG26" s="743"/>
      <c r="BH26" s="753"/>
      <c r="BI26" s="754"/>
      <c r="BJ26" s="754"/>
      <c r="BK26" s="755"/>
      <c r="BL26" s="753"/>
      <c r="BM26" s="754"/>
      <c r="BN26" s="754"/>
      <c r="BO26" s="755"/>
      <c r="BP26" s="741"/>
      <c r="BQ26" s="742"/>
      <c r="BR26" s="742"/>
      <c r="BS26" s="743"/>
      <c r="BT26" s="770"/>
      <c r="BU26" s="771"/>
      <c r="BV26" s="772"/>
      <c r="BW26" s="255"/>
      <c r="BX26" s="265"/>
    </row>
    <row r="27" spans="2:76" s="234" customFormat="1">
      <c r="B27" s="253"/>
      <c r="C27" s="268"/>
      <c r="D27" s="741"/>
      <c r="E27" s="743"/>
      <c r="F27" s="741"/>
      <c r="G27" s="743"/>
      <c r="H27" s="266"/>
      <c r="I27" s="266"/>
      <c r="J27" s="267"/>
      <c r="K27" s="26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1"/>
      <c r="W27" s="22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1"/>
      <c r="AI27" s="22"/>
      <c r="AJ27" s="20"/>
      <c r="AK27" s="20"/>
      <c r="AL27" s="20"/>
      <c r="AM27" s="20"/>
      <c r="AN27" s="20"/>
      <c r="AO27" s="20"/>
      <c r="AP27" s="20"/>
      <c r="AQ27" s="20"/>
      <c r="AR27" s="21"/>
      <c r="AS27" s="938"/>
      <c r="AT27" s="938"/>
      <c r="AU27" s="938"/>
      <c r="AV27" s="741"/>
      <c r="AW27" s="742"/>
      <c r="AX27" s="742"/>
      <c r="AY27" s="743"/>
      <c r="AZ27" s="756"/>
      <c r="BA27" s="757"/>
      <c r="BB27" s="757"/>
      <c r="BC27" s="758"/>
      <c r="BD27" s="741"/>
      <c r="BE27" s="742"/>
      <c r="BF27" s="742"/>
      <c r="BG27" s="743"/>
      <c r="BH27" s="753"/>
      <c r="BI27" s="754"/>
      <c r="BJ27" s="754"/>
      <c r="BK27" s="755"/>
      <c r="BL27" s="753"/>
      <c r="BM27" s="754"/>
      <c r="BN27" s="754"/>
      <c r="BO27" s="755"/>
      <c r="BP27" s="741"/>
      <c r="BQ27" s="742"/>
      <c r="BR27" s="742"/>
      <c r="BS27" s="743"/>
      <c r="BT27" s="770"/>
      <c r="BU27" s="771"/>
      <c r="BV27" s="772"/>
      <c r="BW27" s="255"/>
      <c r="BX27" s="265"/>
    </row>
    <row r="28" spans="2:76" s="234" customFormat="1">
      <c r="B28" s="253"/>
      <c r="C28" s="266"/>
      <c r="D28" s="741"/>
      <c r="E28" s="743"/>
      <c r="F28" s="741"/>
      <c r="G28" s="743"/>
      <c r="H28" s="266"/>
      <c r="I28" s="266"/>
      <c r="J28" s="267"/>
      <c r="K28" s="26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1"/>
      <c r="W28" s="22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1"/>
      <c r="AI28" s="22"/>
      <c r="AJ28" s="20"/>
      <c r="AK28" s="20"/>
      <c r="AL28" s="20"/>
      <c r="AM28" s="20"/>
      <c r="AN28" s="20"/>
      <c r="AO28" s="20"/>
      <c r="AP28" s="20"/>
      <c r="AQ28" s="20"/>
      <c r="AR28" s="21"/>
      <c r="AS28" s="756"/>
      <c r="AT28" s="757"/>
      <c r="AU28" s="758"/>
      <c r="AV28" s="741"/>
      <c r="AW28" s="742"/>
      <c r="AX28" s="742"/>
      <c r="AY28" s="743"/>
      <c r="AZ28" s="756"/>
      <c r="BA28" s="757"/>
      <c r="BB28" s="757"/>
      <c r="BC28" s="758"/>
      <c r="BD28" s="741"/>
      <c r="BE28" s="742"/>
      <c r="BF28" s="742"/>
      <c r="BG28" s="743"/>
      <c r="BH28" s="753"/>
      <c r="BI28" s="754"/>
      <c r="BJ28" s="754"/>
      <c r="BK28" s="755"/>
      <c r="BL28" s="753"/>
      <c r="BM28" s="754"/>
      <c r="BN28" s="754"/>
      <c r="BO28" s="755"/>
      <c r="BP28" s="741"/>
      <c r="BQ28" s="742"/>
      <c r="BR28" s="742"/>
      <c r="BS28" s="743"/>
      <c r="BT28" s="770"/>
      <c r="BU28" s="771"/>
      <c r="BV28" s="772"/>
      <c r="BW28" s="255"/>
      <c r="BX28" s="265"/>
    </row>
    <row r="29" spans="2:76" s="234" customFormat="1">
      <c r="B29" s="253"/>
      <c r="C29" s="268"/>
      <c r="D29" s="741"/>
      <c r="E29" s="743"/>
      <c r="F29" s="741"/>
      <c r="G29" s="743"/>
      <c r="H29" s="266"/>
      <c r="I29" s="266"/>
      <c r="J29" s="267"/>
      <c r="K29" s="26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1"/>
      <c r="W29" s="22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1"/>
      <c r="AI29" s="22"/>
      <c r="AJ29" s="20"/>
      <c r="AK29" s="20"/>
      <c r="AL29" s="20"/>
      <c r="AM29" s="20"/>
      <c r="AN29" s="20"/>
      <c r="AO29" s="20"/>
      <c r="AP29" s="20"/>
      <c r="AQ29" s="20"/>
      <c r="AR29" s="21"/>
      <c r="AS29" s="756"/>
      <c r="AT29" s="757"/>
      <c r="AU29" s="758"/>
      <c r="AV29" s="741"/>
      <c r="AW29" s="742"/>
      <c r="AX29" s="742"/>
      <c r="AY29" s="743"/>
      <c r="AZ29" s="756"/>
      <c r="BA29" s="757"/>
      <c r="BB29" s="757"/>
      <c r="BC29" s="758"/>
      <c r="BD29" s="741"/>
      <c r="BE29" s="742"/>
      <c r="BF29" s="742"/>
      <c r="BG29" s="743"/>
      <c r="BH29" s="753"/>
      <c r="BI29" s="754"/>
      <c r="BJ29" s="754"/>
      <c r="BK29" s="755"/>
      <c r="BL29" s="753"/>
      <c r="BM29" s="754"/>
      <c r="BN29" s="754"/>
      <c r="BO29" s="755"/>
      <c r="BP29" s="741"/>
      <c r="BQ29" s="742"/>
      <c r="BR29" s="742"/>
      <c r="BS29" s="743"/>
      <c r="BT29" s="770"/>
      <c r="BU29" s="771"/>
      <c r="BV29" s="772"/>
      <c r="BW29" s="255"/>
      <c r="BX29" s="265"/>
    </row>
    <row r="30" spans="2:76" s="234" customFormat="1">
      <c r="B30" s="253"/>
      <c r="C30" s="266"/>
      <c r="D30" s="741"/>
      <c r="E30" s="743"/>
      <c r="F30" s="741"/>
      <c r="G30" s="743"/>
      <c r="H30" s="266"/>
      <c r="I30" s="266"/>
      <c r="J30" s="267"/>
      <c r="K30" s="26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1"/>
      <c r="W30" s="22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1"/>
      <c r="AI30" s="22"/>
      <c r="AJ30" s="20"/>
      <c r="AK30" s="20"/>
      <c r="AL30" s="20"/>
      <c r="AM30" s="20"/>
      <c r="AN30" s="20"/>
      <c r="AO30" s="20"/>
      <c r="AP30" s="20"/>
      <c r="AQ30" s="20"/>
      <c r="AR30" s="21"/>
      <c r="AS30" s="756"/>
      <c r="AT30" s="757"/>
      <c r="AU30" s="758"/>
      <c r="AV30" s="741"/>
      <c r="AW30" s="742"/>
      <c r="AX30" s="742"/>
      <c r="AY30" s="743"/>
      <c r="AZ30" s="756"/>
      <c r="BA30" s="757"/>
      <c r="BB30" s="757"/>
      <c r="BC30" s="758"/>
      <c r="BD30" s="741"/>
      <c r="BE30" s="742"/>
      <c r="BF30" s="742"/>
      <c r="BG30" s="743"/>
      <c r="BH30" s="753"/>
      <c r="BI30" s="754"/>
      <c r="BJ30" s="754"/>
      <c r="BK30" s="755"/>
      <c r="BL30" s="753"/>
      <c r="BM30" s="754"/>
      <c r="BN30" s="754"/>
      <c r="BO30" s="755"/>
      <c r="BP30" s="741"/>
      <c r="BQ30" s="742"/>
      <c r="BR30" s="742"/>
      <c r="BS30" s="743"/>
      <c r="BT30" s="770"/>
      <c r="BU30" s="771"/>
      <c r="BV30" s="772"/>
      <c r="BW30" s="255"/>
      <c r="BX30" s="265"/>
    </row>
    <row r="31" spans="2:76" s="234" customFormat="1">
      <c r="B31" s="253"/>
      <c r="C31" s="268"/>
      <c r="D31" s="741"/>
      <c r="E31" s="743"/>
      <c r="F31" s="741"/>
      <c r="G31" s="743"/>
      <c r="H31" s="266"/>
      <c r="I31" s="266"/>
      <c r="J31" s="267"/>
      <c r="K31" s="267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1"/>
      <c r="W31" s="22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1"/>
      <c r="AI31" s="764"/>
      <c r="AJ31" s="765"/>
      <c r="AK31" s="765"/>
      <c r="AL31" s="765"/>
      <c r="AM31" s="765"/>
      <c r="AN31" s="765"/>
      <c r="AO31" s="765"/>
      <c r="AP31" s="765"/>
      <c r="AQ31" s="765"/>
      <c r="AR31" s="766"/>
      <c r="AS31" s="756"/>
      <c r="AT31" s="757"/>
      <c r="AU31" s="758"/>
      <c r="AV31" s="741"/>
      <c r="AW31" s="742"/>
      <c r="AX31" s="742"/>
      <c r="AY31" s="743"/>
      <c r="AZ31" s="756"/>
      <c r="BA31" s="757"/>
      <c r="BB31" s="757"/>
      <c r="BC31" s="758"/>
      <c r="BD31" s="741"/>
      <c r="BE31" s="742"/>
      <c r="BF31" s="742"/>
      <c r="BG31" s="743"/>
      <c r="BH31" s="753"/>
      <c r="BI31" s="754"/>
      <c r="BJ31" s="754"/>
      <c r="BK31" s="755"/>
      <c r="BL31" s="741"/>
      <c r="BM31" s="742"/>
      <c r="BN31" s="742"/>
      <c r="BO31" s="743"/>
      <c r="BP31" s="741"/>
      <c r="BQ31" s="742"/>
      <c r="BR31" s="742"/>
      <c r="BS31" s="743"/>
      <c r="BT31" s="773"/>
      <c r="BU31" s="774"/>
      <c r="BV31" s="775"/>
      <c r="BW31" s="255"/>
      <c r="BX31" s="265"/>
    </row>
    <row r="32" spans="2:76" s="234" customFormat="1">
      <c r="B32" s="253"/>
      <c r="C32" s="266"/>
      <c r="D32" s="747"/>
      <c r="E32" s="748"/>
      <c r="F32" s="747"/>
      <c r="G32" s="748"/>
      <c r="H32" s="266"/>
      <c r="I32" s="266"/>
      <c r="J32" s="267"/>
      <c r="K32" s="267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1"/>
      <c r="W32" s="22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1"/>
      <c r="AI32" s="764"/>
      <c r="AJ32" s="765"/>
      <c r="AK32" s="765"/>
      <c r="AL32" s="765"/>
      <c r="AM32" s="765"/>
      <c r="AN32" s="765"/>
      <c r="AO32" s="765"/>
      <c r="AP32" s="765"/>
      <c r="AQ32" s="765"/>
      <c r="AR32" s="766"/>
      <c r="AS32" s="938"/>
      <c r="AT32" s="938"/>
      <c r="AU32" s="938"/>
      <c r="AV32" s="741"/>
      <c r="AW32" s="742"/>
      <c r="AX32" s="742"/>
      <c r="AY32" s="743"/>
      <c r="AZ32" s="819"/>
      <c r="BA32" s="820"/>
      <c r="BB32" s="757"/>
      <c r="BC32" s="758"/>
      <c r="BD32" s="741"/>
      <c r="BE32" s="742"/>
      <c r="BF32" s="742"/>
      <c r="BG32" s="743"/>
      <c r="BH32" s="753"/>
      <c r="BI32" s="754"/>
      <c r="BJ32" s="754"/>
      <c r="BK32" s="755"/>
      <c r="BL32" s="753"/>
      <c r="BM32" s="754"/>
      <c r="BN32" s="754"/>
      <c r="BO32" s="755"/>
      <c r="BP32" s="741"/>
      <c r="BQ32" s="742"/>
      <c r="BR32" s="742"/>
      <c r="BS32" s="743"/>
      <c r="BT32" s="773"/>
      <c r="BU32" s="774"/>
      <c r="BV32" s="775"/>
      <c r="BW32" s="255"/>
      <c r="BX32" s="265"/>
    </row>
    <row r="33" spans="2:76" s="234" customFormat="1" ht="12" customHeight="1">
      <c r="B33" s="253"/>
      <c r="C33" s="268"/>
      <c r="D33" s="747"/>
      <c r="E33" s="748"/>
      <c r="F33" s="747"/>
      <c r="G33" s="748"/>
      <c r="H33" s="266"/>
      <c r="I33" s="266"/>
      <c r="J33" s="267"/>
      <c r="K33" s="267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1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1"/>
      <c r="AI33" s="815"/>
      <c r="AJ33" s="816"/>
      <c r="AK33" s="816"/>
      <c r="AL33" s="816"/>
      <c r="AM33" s="816"/>
      <c r="AN33" s="816"/>
      <c r="AO33" s="816"/>
      <c r="AP33" s="816"/>
      <c r="AQ33" s="816"/>
      <c r="AR33" s="817"/>
      <c r="AS33" s="756"/>
      <c r="AT33" s="757"/>
      <c r="AU33" s="758"/>
      <c r="AV33" s="741"/>
      <c r="AW33" s="742"/>
      <c r="AX33" s="742"/>
      <c r="AY33" s="743"/>
      <c r="AZ33" s="756"/>
      <c r="BA33" s="757"/>
      <c r="BB33" s="757"/>
      <c r="BC33" s="758"/>
      <c r="BD33" s="741"/>
      <c r="BE33" s="742"/>
      <c r="BF33" s="742"/>
      <c r="BG33" s="743"/>
      <c r="BH33" s="753"/>
      <c r="BI33" s="754"/>
      <c r="BJ33" s="754"/>
      <c r="BK33" s="755"/>
      <c r="BL33" s="741"/>
      <c r="BM33" s="742"/>
      <c r="BN33" s="742"/>
      <c r="BO33" s="743"/>
      <c r="BP33" s="741"/>
      <c r="BQ33" s="742"/>
      <c r="BR33" s="742"/>
      <c r="BS33" s="743"/>
      <c r="BT33" s="770"/>
      <c r="BU33" s="771"/>
      <c r="BV33" s="772"/>
      <c r="BW33" s="255"/>
      <c r="BX33" s="252"/>
    </row>
    <row r="34" spans="2:76" s="234" customFormat="1" ht="12" customHeight="1">
      <c r="B34" s="253"/>
      <c r="C34" s="266"/>
      <c r="D34" s="747"/>
      <c r="E34" s="748"/>
      <c r="F34" s="747"/>
      <c r="G34" s="748"/>
      <c r="H34" s="266"/>
      <c r="I34" s="266"/>
      <c r="J34" s="267"/>
      <c r="K34" s="267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1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1"/>
      <c r="AI34" s="815"/>
      <c r="AJ34" s="816"/>
      <c r="AK34" s="816"/>
      <c r="AL34" s="816"/>
      <c r="AM34" s="816"/>
      <c r="AN34" s="816"/>
      <c r="AO34" s="816"/>
      <c r="AP34" s="816"/>
      <c r="AQ34" s="816"/>
      <c r="AR34" s="817"/>
      <c r="AS34" s="756"/>
      <c r="AT34" s="757"/>
      <c r="AU34" s="758"/>
      <c r="AV34" s="741"/>
      <c r="AW34" s="742"/>
      <c r="AX34" s="742"/>
      <c r="AY34" s="743"/>
      <c r="AZ34" s="756"/>
      <c r="BA34" s="757"/>
      <c r="BB34" s="757"/>
      <c r="BC34" s="758"/>
      <c r="BD34" s="741"/>
      <c r="BE34" s="742"/>
      <c r="BF34" s="742"/>
      <c r="BG34" s="743"/>
      <c r="BH34" s="753"/>
      <c r="BI34" s="754"/>
      <c r="BJ34" s="754"/>
      <c r="BK34" s="755"/>
      <c r="BL34" s="741"/>
      <c r="BM34" s="742"/>
      <c r="BN34" s="742"/>
      <c r="BO34" s="743"/>
      <c r="BP34" s="741"/>
      <c r="BQ34" s="742"/>
      <c r="BR34" s="742"/>
      <c r="BS34" s="743"/>
      <c r="BT34" s="773"/>
      <c r="BU34" s="774"/>
      <c r="BV34" s="775"/>
      <c r="BW34" s="255"/>
      <c r="BX34" s="252"/>
    </row>
    <row r="35" spans="2:76" s="234" customFormat="1" ht="12" customHeight="1">
      <c r="B35" s="253"/>
      <c r="C35" s="261"/>
      <c r="D35" s="747"/>
      <c r="E35" s="748"/>
      <c r="F35" s="747"/>
      <c r="G35" s="748"/>
      <c r="H35" s="266"/>
      <c r="I35" s="266"/>
      <c r="J35" s="267"/>
      <c r="K35" s="267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1"/>
      <c r="W35" s="22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1"/>
      <c r="AI35" s="815"/>
      <c r="AJ35" s="816"/>
      <c r="AK35" s="816"/>
      <c r="AL35" s="816"/>
      <c r="AM35" s="816"/>
      <c r="AN35" s="816"/>
      <c r="AO35" s="816"/>
      <c r="AP35" s="816"/>
      <c r="AQ35" s="816"/>
      <c r="AR35" s="817"/>
      <c r="AS35" s="776"/>
      <c r="AT35" s="761"/>
      <c r="AU35" s="762"/>
      <c r="AV35" s="741"/>
      <c r="AW35" s="742"/>
      <c r="AX35" s="742"/>
      <c r="AY35" s="743"/>
      <c r="AZ35" s="756"/>
      <c r="BA35" s="757"/>
      <c r="BB35" s="757"/>
      <c r="BC35" s="758"/>
      <c r="BD35" s="741"/>
      <c r="BE35" s="742"/>
      <c r="BF35" s="742"/>
      <c r="BG35" s="743"/>
      <c r="BH35" s="741"/>
      <c r="BI35" s="742"/>
      <c r="BJ35" s="742"/>
      <c r="BK35" s="743"/>
      <c r="BL35" s="138"/>
      <c r="BM35" s="139"/>
      <c r="BN35" s="139"/>
      <c r="BO35" s="140"/>
      <c r="BP35" s="741"/>
      <c r="BQ35" s="742"/>
      <c r="BR35" s="742"/>
      <c r="BS35" s="743"/>
      <c r="BT35" s="773"/>
      <c r="BU35" s="774"/>
      <c r="BV35" s="775"/>
      <c r="BW35" s="255"/>
      <c r="BX35" s="252"/>
    </row>
    <row r="36" spans="2:76" s="234" customFormat="1" ht="12" customHeight="1">
      <c r="B36" s="253"/>
      <c r="C36" s="261"/>
      <c r="D36" s="747"/>
      <c r="E36" s="748"/>
      <c r="F36" s="747"/>
      <c r="G36" s="748"/>
      <c r="H36" s="266"/>
      <c r="I36" s="266"/>
      <c r="J36" s="267"/>
      <c r="K36" s="267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1"/>
      <c r="W36" s="22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9"/>
      <c r="AI36" s="815"/>
      <c r="AJ36" s="816"/>
      <c r="AK36" s="816"/>
      <c r="AL36" s="816"/>
      <c r="AM36" s="816"/>
      <c r="AN36" s="816"/>
      <c r="AO36" s="816"/>
      <c r="AP36" s="816"/>
      <c r="AQ36" s="816"/>
      <c r="AR36" s="817"/>
      <c r="AS36" s="776"/>
      <c r="AT36" s="761"/>
      <c r="AU36" s="762"/>
      <c r="AV36" s="741"/>
      <c r="AW36" s="742"/>
      <c r="AX36" s="742"/>
      <c r="AY36" s="743"/>
      <c r="AZ36" s="756"/>
      <c r="BA36" s="757"/>
      <c r="BB36" s="757"/>
      <c r="BC36" s="758"/>
      <c r="BD36" s="741"/>
      <c r="BE36" s="742"/>
      <c r="BF36" s="742"/>
      <c r="BG36" s="743"/>
      <c r="BH36" s="741"/>
      <c r="BI36" s="742"/>
      <c r="BJ36" s="742"/>
      <c r="BK36" s="743"/>
      <c r="BL36" s="138"/>
      <c r="BM36" s="139"/>
      <c r="BN36" s="139"/>
      <c r="BO36" s="140"/>
      <c r="BP36" s="741"/>
      <c r="BQ36" s="742"/>
      <c r="BR36" s="742"/>
      <c r="BS36" s="743"/>
      <c r="BT36" s="770"/>
      <c r="BU36" s="771"/>
      <c r="BV36" s="772"/>
      <c r="BW36" s="255"/>
      <c r="BX36" s="252"/>
    </row>
    <row r="37" spans="2:76" s="234" customFormat="1" ht="12" customHeight="1">
      <c r="B37" s="253"/>
      <c r="C37" s="261"/>
      <c r="D37" s="747"/>
      <c r="E37" s="748"/>
      <c r="F37" s="747"/>
      <c r="G37" s="748"/>
      <c r="H37" s="266"/>
      <c r="I37" s="266"/>
      <c r="J37" s="267"/>
      <c r="K37" s="267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22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9"/>
      <c r="AI37" s="815"/>
      <c r="AJ37" s="816"/>
      <c r="AK37" s="816"/>
      <c r="AL37" s="816"/>
      <c r="AM37" s="816"/>
      <c r="AN37" s="816"/>
      <c r="AO37" s="816"/>
      <c r="AP37" s="816"/>
      <c r="AQ37" s="816"/>
      <c r="AR37" s="817"/>
      <c r="AS37" s="776"/>
      <c r="AT37" s="761"/>
      <c r="AU37" s="762"/>
      <c r="AV37" s="741"/>
      <c r="AW37" s="742"/>
      <c r="AX37" s="742"/>
      <c r="AY37" s="743"/>
      <c r="AZ37" s="756"/>
      <c r="BA37" s="757"/>
      <c r="BB37" s="757"/>
      <c r="BC37" s="758"/>
      <c r="BD37" s="741"/>
      <c r="BE37" s="742"/>
      <c r="BF37" s="742"/>
      <c r="BG37" s="743"/>
      <c r="BH37" s="741"/>
      <c r="BI37" s="742"/>
      <c r="BJ37" s="742"/>
      <c r="BK37" s="743"/>
      <c r="BL37" s="138"/>
      <c r="BM37" s="139"/>
      <c r="BN37" s="139"/>
      <c r="BO37" s="140"/>
      <c r="BP37" s="741"/>
      <c r="BQ37" s="742"/>
      <c r="BR37" s="742"/>
      <c r="BS37" s="743"/>
      <c r="BT37" s="770"/>
      <c r="BU37" s="771"/>
      <c r="BV37" s="772"/>
      <c r="BW37" s="255"/>
      <c r="BX37" s="252"/>
    </row>
    <row r="38" spans="2:76" s="234" customFormat="1" ht="12" customHeight="1">
      <c r="B38" s="253"/>
      <c r="C38" s="261"/>
      <c r="D38" s="747"/>
      <c r="E38" s="748"/>
      <c r="F38" s="747"/>
      <c r="G38" s="748"/>
      <c r="H38" s="266"/>
      <c r="I38" s="266"/>
      <c r="J38" s="267"/>
      <c r="K38" s="267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1"/>
      <c r="W38" s="22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1"/>
      <c r="AI38" s="815"/>
      <c r="AJ38" s="816"/>
      <c r="AK38" s="816"/>
      <c r="AL38" s="816"/>
      <c r="AM38" s="816"/>
      <c r="AN38" s="816"/>
      <c r="AO38" s="816"/>
      <c r="AP38" s="816"/>
      <c r="AQ38" s="816"/>
      <c r="AR38" s="817"/>
      <c r="AS38" s="752"/>
      <c r="AT38" s="752"/>
      <c r="AU38" s="752"/>
      <c r="AV38" s="741"/>
      <c r="AW38" s="742"/>
      <c r="AX38" s="742"/>
      <c r="AY38" s="743"/>
      <c r="AZ38" s="756"/>
      <c r="BA38" s="757"/>
      <c r="BB38" s="757"/>
      <c r="BC38" s="758"/>
      <c r="BD38" s="741"/>
      <c r="BE38" s="742"/>
      <c r="BF38" s="742"/>
      <c r="BG38" s="743"/>
      <c r="BH38" s="741"/>
      <c r="BI38" s="742"/>
      <c r="BJ38" s="742"/>
      <c r="BK38" s="743"/>
      <c r="BL38" s="741"/>
      <c r="BM38" s="742"/>
      <c r="BN38" s="742"/>
      <c r="BO38" s="743"/>
      <c r="BP38" s="741"/>
      <c r="BQ38" s="742"/>
      <c r="BR38" s="742"/>
      <c r="BS38" s="743"/>
      <c r="BT38" s="770"/>
      <c r="BU38" s="771"/>
      <c r="BV38" s="772"/>
      <c r="BW38" s="255"/>
      <c r="BX38" s="252"/>
    </row>
    <row r="39" spans="2:76" s="234" customFormat="1" ht="12" customHeight="1">
      <c r="B39" s="253"/>
      <c r="C39" s="261"/>
      <c r="D39" s="747"/>
      <c r="E39" s="748"/>
      <c r="F39" s="747"/>
      <c r="G39" s="748"/>
      <c r="H39" s="266"/>
      <c r="I39" s="266"/>
      <c r="J39" s="267"/>
      <c r="K39" s="267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1"/>
      <c r="W39" s="22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1"/>
      <c r="AI39" s="815"/>
      <c r="AJ39" s="816"/>
      <c r="AK39" s="816"/>
      <c r="AL39" s="816"/>
      <c r="AM39" s="816"/>
      <c r="AN39" s="816"/>
      <c r="AO39" s="816"/>
      <c r="AP39" s="816"/>
      <c r="AQ39" s="816"/>
      <c r="AR39" s="817"/>
      <c r="AS39" s="776"/>
      <c r="AT39" s="761"/>
      <c r="AU39" s="762"/>
      <c r="AV39" s="741"/>
      <c r="AW39" s="742"/>
      <c r="AX39" s="742"/>
      <c r="AY39" s="743"/>
      <c r="AZ39" s="756"/>
      <c r="BA39" s="757"/>
      <c r="BB39" s="757"/>
      <c r="BC39" s="758"/>
      <c r="BD39" s="741"/>
      <c r="BE39" s="742"/>
      <c r="BF39" s="742"/>
      <c r="BG39" s="743"/>
      <c r="BH39" s="741"/>
      <c r="BI39" s="742"/>
      <c r="BJ39" s="742"/>
      <c r="BK39" s="743"/>
      <c r="BL39" s="741"/>
      <c r="BM39" s="742"/>
      <c r="BN39" s="742"/>
      <c r="BO39" s="743"/>
      <c r="BP39" s="741"/>
      <c r="BQ39" s="742"/>
      <c r="BR39" s="742"/>
      <c r="BS39" s="743"/>
      <c r="BT39" s="770"/>
      <c r="BU39" s="771"/>
      <c r="BV39" s="772"/>
      <c r="BW39" s="255"/>
      <c r="BX39" s="252"/>
    </row>
    <row r="40" spans="2:76" s="234" customFormat="1" ht="12" customHeight="1">
      <c r="B40" s="253"/>
      <c r="C40" s="261"/>
      <c r="D40" s="747"/>
      <c r="E40" s="748"/>
      <c r="F40" s="747"/>
      <c r="G40" s="748"/>
      <c r="H40" s="266"/>
      <c r="I40" s="266"/>
      <c r="J40" s="267"/>
      <c r="K40" s="267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1"/>
      <c r="W40" s="22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1"/>
      <c r="AI40" s="815"/>
      <c r="AJ40" s="816"/>
      <c r="AK40" s="816"/>
      <c r="AL40" s="816"/>
      <c r="AM40" s="816"/>
      <c r="AN40" s="816"/>
      <c r="AO40" s="816"/>
      <c r="AP40" s="816"/>
      <c r="AQ40" s="816"/>
      <c r="AR40" s="817"/>
      <c r="AS40" s="776"/>
      <c r="AT40" s="761"/>
      <c r="AU40" s="762"/>
      <c r="AV40" s="741"/>
      <c r="AW40" s="742"/>
      <c r="AX40" s="742"/>
      <c r="AY40" s="743"/>
      <c r="AZ40" s="756"/>
      <c r="BA40" s="757"/>
      <c r="BB40" s="757"/>
      <c r="BC40" s="758"/>
      <c r="BD40" s="741"/>
      <c r="BE40" s="742"/>
      <c r="BF40" s="742"/>
      <c r="BG40" s="743"/>
      <c r="BH40" s="741"/>
      <c r="BI40" s="742"/>
      <c r="BJ40" s="742"/>
      <c r="BK40" s="743"/>
      <c r="BL40" s="741"/>
      <c r="BM40" s="742"/>
      <c r="BN40" s="742"/>
      <c r="BO40" s="743"/>
      <c r="BP40" s="741"/>
      <c r="BQ40" s="742"/>
      <c r="BR40" s="742"/>
      <c r="BS40" s="743"/>
      <c r="BT40" s="770"/>
      <c r="BU40" s="771"/>
      <c r="BV40" s="772"/>
      <c r="BW40" s="255"/>
      <c r="BX40" s="252"/>
    </row>
    <row r="41" spans="2:76" s="234" customFormat="1" ht="12" customHeight="1">
      <c r="B41" s="253"/>
      <c r="C41" s="261"/>
      <c r="D41" s="747"/>
      <c r="E41" s="748"/>
      <c r="F41" s="747"/>
      <c r="G41" s="748"/>
      <c r="H41" s="266"/>
      <c r="I41" s="266"/>
      <c r="J41" s="267"/>
      <c r="K41" s="267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1"/>
      <c r="W41" s="22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1"/>
      <c r="AI41" s="815"/>
      <c r="AJ41" s="816"/>
      <c r="AK41" s="816"/>
      <c r="AL41" s="816"/>
      <c r="AM41" s="816"/>
      <c r="AN41" s="816"/>
      <c r="AO41" s="816"/>
      <c r="AP41" s="816"/>
      <c r="AQ41" s="816"/>
      <c r="AR41" s="817"/>
      <c r="AS41" s="776"/>
      <c r="AT41" s="761"/>
      <c r="AU41" s="762"/>
      <c r="AV41" s="741"/>
      <c r="AW41" s="742"/>
      <c r="AX41" s="742"/>
      <c r="AY41" s="743"/>
      <c r="AZ41" s="756"/>
      <c r="BA41" s="757"/>
      <c r="BB41" s="757"/>
      <c r="BC41" s="758"/>
      <c r="BD41" s="741"/>
      <c r="BE41" s="742"/>
      <c r="BF41" s="742"/>
      <c r="BG41" s="743"/>
      <c r="BH41" s="741"/>
      <c r="BI41" s="742"/>
      <c r="BJ41" s="742"/>
      <c r="BK41" s="743"/>
      <c r="BL41" s="741"/>
      <c r="BM41" s="742"/>
      <c r="BN41" s="742"/>
      <c r="BO41" s="743"/>
      <c r="BP41" s="741"/>
      <c r="BQ41" s="742"/>
      <c r="BR41" s="742"/>
      <c r="BS41" s="743"/>
      <c r="BT41" s="770"/>
      <c r="BU41" s="771"/>
      <c r="BV41" s="772"/>
      <c r="BW41" s="255"/>
      <c r="BX41" s="252"/>
    </row>
    <row r="42" spans="2:76" s="234" customFormat="1" ht="12" customHeight="1">
      <c r="B42" s="253"/>
      <c r="C42" s="261"/>
      <c r="D42" s="747"/>
      <c r="E42" s="748"/>
      <c r="F42" s="747"/>
      <c r="G42" s="748"/>
      <c r="H42" s="266"/>
      <c r="I42" s="266"/>
      <c r="J42" s="267"/>
      <c r="K42" s="267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1"/>
      <c r="W42" s="22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1"/>
      <c r="AI42" s="815"/>
      <c r="AJ42" s="816"/>
      <c r="AK42" s="816"/>
      <c r="AL42" s="816"/>
      <c r="AM42" s="816"/>
      <c r="AN42" s="816"/>
      <c r="AO42" s="816"/>
      <c r="AP42" s="816"/>
      <c r="AQ42" s="816"/>
      <c r="AR42" s="817"/>
      <c r="AS42" s="776"/>
      <c r="AT42" s="761"/>
      <c r="AU42" s="762"/>
      <c r="AV42" s="741"/>
      <c r="AW42" s="742"/>
      <c r="AX42" s="742"/>
      <c r="AY42" s="743"/>
      <c r="AZ42" s="741"/>
      <c r="BA42" s="742"/>
      <c r="BB42" s="742"/>
      <c r="BC42" s="743"/>
      <c r="BD42" s="741"/>
      <c r="BE42" s="742"/>
      <c r="BF42" s="742"/>
      <c r="BG42" s="743"/>
      <c r="BH42" s="741"/>
      <c r="BI42" s="742"/>
      <c r="BJ42" s="742"/>
      <c r="BK42" s="743"/>
      <c r="BL42" s="741"/>
      <c r="BM42" s="742"/>
      <c r="BN42" s="742"/>
      <c r="BO42" s="743"/>
      <c r="BP42" s="741"/>
      <c r="BQ42" s="742"/>
      <c r="BR42" s="742"/>
      <c r="BS42" s="743"/>
      <c r="BT42" s="773"/>
      <c r="BU42" s="774"/>
      <c r="BV42" s="775"/>
      <c r="BW42" s="255"/>
      <c r="BX42" s="252"/>
    </row>
    <row r="43" spans="2:76" s="234" customFormat="1" ht="12" customHeight="1">
      <c r="B43" s="253"/>
      <c r="C43" s="261"/>
      <c r="D43" s="747"/>
      <c r="E43" s="748"/>
      <c r="F43" s="747"/>
      <c r="G43" s="748"/>
      <c r="H43" s="266"/>
      <c r="I43" s="266"/>
      <c r="J43" s="267"/>
      <c r="K43" s="267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1"/>
      <c r="W43" s="22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1"/>
      <c r="AI43" s="815"/>
      <c r="AJ43" s="816"/>
      <c r="AK43" s="816"/>
      <c r="AL43" s="816"/>
      <c r="AM43" s="816"/>
      <c r="AN43" s="816"/>
      <c r="AO43" s="816"/>
      <c r="AP43" s="816"/>
      <c r="AQ43" s="816"/>
      <c r="AR43" s="817"/>
      <c r="AS43" s="776"/>
      <c r="AT43" s="761"/>
      <c r="AU43" s="762"/>
      <c r="AV43" s="741"/>
      <c r="AW43" s="742"/>
      <c r="AX43" s="742"/>
      <c r="AY43" s="743"/>
      <c r="AZ43" s="741"/>
      <c r="BA43" s="742"/>
      <c r="BB43" s="742"/>
      <c r="BC43" s="743"/>
      <c r="BD43" s="741"/>
      <c r="BE43" s="742"/>
      <c r="BF43" s="742"/>
      <c r="BG43" s="743"/>
      <c r="BH43" s="741"/>
      <c r="BI43" s="742"/>
      <c r="BJ43" s="742"/>
      <c r="BK43" s="743"/>
      <c r="BL43" s="141"/>
      <c r="BM43" s="142"/>
      <c r="BN43" s="142"/>
      <c r="BO43" s="143"/>
      <c r="BP43" s="741"/>
      <c r="BQ43" s="742"/>
      <c r="BR43" s="742"/>
      <c r="BS43" s="743"/>
      <c r="BT43" s="773"/>
      <c r="BU43" s="774"/>
      <c r="BV43" s="775"/>
      <c r="BW43" s="255"/>
      <c r="BX43" s="252"/>
    </row>
    <row r="44" spans="2:76" s="234" customFormat="1" ht="12" customHeight="1">
      <c r="B44" s="253"/>
      <c r="C44" s="261"/>
      <c r="D44" s="747"/>
      <c r="E44" s="748"/>
      <c r="F44" s="747"/>
      <c r="G44" s="748"/>
      <c r="H44" s="266"/>
      <c r="I44" s="266"/>
      <c r="J44" s="267"/>
      <c r="K44" s="267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1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1"/>
      <c r="AI44" s="815"/>
      <c r="AJ44" s="816"/>
      <c r="AK44" s="816"/>
      <c r="AL44" s="816"/>
      <c r="AM44" s="816"/>
      <c r="AN44" s="816"/>
      <c r="AO44" s="816"/>
      <c r="AP44" s="816"/>
      <c r="AQ44" s="816"/>
      <c r="AR44" s="817"/>
      <c r="AS44" s="776"/>
      <c r="AT44" s="761"/>
      <c r="AU44" s="762"/>
      <c r="AV44" s="741"/>
      <c r="AW44" s="742"/>
      <c r="AX44" s="742"/>
      <c r="AY44" s="743"/>
      <c r="AZ44" s="759"/>
      <c r="BA44" s="760"/>
      <c r="BB44" s="760"/>
      <c r="BC44" s="818"/>
      <c r="BD44" s="741"/>
      <c r="BE44" s="742"/>
      <c r="BF44" s="742"/>
      <c r="BG44" s="743"/>
      <c r="BH44" s="741"/>
      <c r="BI44" s="742"/>
      <c r="BJ44" s="742"/>
      <c r="BK44" s="743"/>
      <c r="BL44" s="138"/>
      <c r="BM44" s="139"/>
      <c r="BN44" s="139"/>
      <c r="BO44" s="140"/>
      <c r="BP44" s="741"/>
      <c r="BQ44" s="742"/>
      <c r="BR44" s="742"/>
      <c r="BS44" s="743"/>
      <c r="BT44" s="770"/>
      <c r="BU44" s="771"/>
      <c r="BV44" s="772"/>
      <c r="BW44" s="255"/>
      <c r="BX44" s="252"/>
    </row>
    <row r="45" spans="2:76" s="234" customFormat="1" ht="12" customHeight="1">
      <c r="B45" s="253"/>
      <c r="C45" s="261"/>
      <c r="D45" s="747"/>
      <c r="E45" s="748"/>
      <c r="F45" s="747"/>
      <c r="G45" s="748"/>
      <c r="H45" s="266"/>
      <c r="I45" s="266"/>
      <c r="J45" s="267"/>
      <c r="K45" s="267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1"/>
      <c r="W45" s="22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1"/>
      <c r="AI45" s="815"/>
      <c r="AJ45" s="816"/>
      <c r="AK45" s="816"/>
      <c r="AL45" s="816"/>
      <c r="AM45" s="816"/>
      <c r="AN45" s="816"/>
      <c r="AO45" s="816"/>
      <c r="AP45" s="816"/>
      <c r="AQ45" s="816"/>
      <c r="AR45" s="817"/>
      <c r="AS45" s="776"/>
      <c r="AT45" s="761"/>
      <c r="AU45" s="762"/>
      <c r="AV45" s="741"/>
      <c r="AW45" s="742"/>
      <c r="AX45" s="742"/>
      <c r="AY45" s="743"/>
      <c r="AZ45" s="756"/>
      <c r="BA45" s="757"/>
      <c r="BB45" s="757"/>
      <c r="BC45" s="758"/>
      <c r="BD45" s="741"/>
      <c r="BE45" s="742"/>
      <c r="BF45" s="742"/>
      <c r="BG45" s="743"/>
      <c r="BH45" s="741"/>
      <c r="BI45" s="742"/>
      <c r="BJ45" s="742"/>
      <c r="BK45" s="743"/>
      <c r="BL45" s="138"/>
      <c r="BM45" s="139"/>
      <c r="BN45" s="139"/>
      <c r="BO45" s="140"/>
      <c r="BP45" s="741"/>
      <c r="BQ45" s="742"/>
      <c r="BR45" s="742"/>
      <c r="BS45" s="743"/>
      <c r="BT45" s="773"/>
      <c r="BU45" s="774"/>
      <c r="BV45" s="775"/>
      <c r="BW45" s="255"/>
      <c r="BX45" s="252"/>
    </row>
    <row r="46" spans="2:76" s="234" customFormat="1" ht="12" customHeight="1">
      <c r="B46" s="253"/>
      <c r="C46" s="261"/>
      <c r="D46" s="747"/>
      <c r="E46" s="748"/>
      <c r="F46" s="747"/>
      <c r="G46" s="748"/>
      <c r="H46" s="266"/>
      <c r="I46" s="266"/>
      <c r="J46" s="267"/>
      <c r="K46" s="267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1"/>
      <c r="W46" s="22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1"/>
      <c r="AI46" s="815"/>
      <c r="AJ46" s="816"/>
      <c r="AK46" s="816"/>
      <c r="AL46" s="816"/>
      <c r="AM46" s="816"/>
      <c r="AN46" s="816"/>
      <c r="AO46" s="816"/>
      <c r="AP46" s="816"/>
      <c r="AQ46" s="816"/>
      <c r="AR46" s="817"/>
      <c r="AS46" s="776"/>
      <c r="AT46" s="761"/>
      <c r="AU46" s="762"/>
      <c r="AV46" s="741"/>
      <c r="AW46" s="742"/>
      <c r="AX46" s="742"/>
      <c r="AY46" s="743"/>
      <c r="AZ46" s="756"/>
      <c r="BA46" s="757"/>
      <c r="BB46" s="757"/>
      <c r="BC46" s="758"/>
      <c r="BD46" s="741"/>
      <c r="BE46" s="742"/>
      <c r="BF46" s="742"/>
      <c r="BG46" s="743"/>
      <c r="BH46" s="741"/>
      <c r="BI46" s="742"/>
      <c r="BJ46" s="742"/>
      <c r="BK46" s="743"/>
      <c r="BL46" s="138"/>
      <c r="BM46" s="139"/>
      <c r="BN46" s="139"/>
      <c r="BO46" s="140"/>
      <c r="BP46" s="741"/>
      <c r="BQ46" s="742"/>
      <c r="BR46" s="742"/>
      <c r="BS46" s="743"/>
      <c r="BT46" s="773"/>
      <c r="BU46" s="774"/>
      <c r="BV46" s="775"/>
      <c r="BW46" s="255"/>
      <c r="BX46" s="252"/>
    </row>
    <row r="47" spans="2:76" s="234" customFormat="1" ht="12" customHeight="1">
      <c r="B47" s="253"/>
      <c r="C47" s="261"/>
      <c r="D47" s="747"/>
      <c r="E47" s="748"/>
      <c r="F47" s="747"/>
      <c r="G47" s="748"/>
      <c r="H47" s="266"/>
      <c r="I47" s="266"/>
      <c r="J47" s="267"/>
      <c r="K47" s="267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1"/>
      <c r="W47" s="22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9"/>
      <c r="AI47" s="815"/>
      <c r="AJ47" s="816"/>
      <c r="AK47" s="816"/>
      <c r="AL47" s="816"/>
      <c r="AM47" s="816"/>
      <c r="AN47" s="816"/>
      <c r="AO47" s="816"/>
      <c r="AP47" s="816"/>
      <c r="AQ47" s="816"/>
      <c r="AR47" s="817"/>
      <c r="AS47" s="776"/>
      <c r="AT47" s="761"/>
      <c r="AU47" s="762"/>
      <c r="AV47" s="741"/>
      <c r="AW47" s="742"/>
      <c r="AX47" s="742"/>
      <c r="AY47" s="743"/>
      <c r="AZ47" s="756"/>
      <c r="BA47" s="757"/>
      <c r="BB47" s="757"/>
      <c r="BC47" s="758"/>
      <c r="BD47" s="741"/>
      <c r="BE47" s="742"/>
      <c r="BF47" s="742"/>
      <c r="BG47" s="743"/>
      <c r="BH47" s="741"/>
      <c r="BI47" s="742"/>
      <c r="BJ47" s="742"/>
      <c r="BK47" s="743"/>
      <c r="BL47" s="138"/>
      <c r="BM47" s="139"/>
      <c r="BN47" s="139"/>
      <c r="BO47" s="140"/>
      <c r="BP47" s="741"/>
      <c r="BQ47" s="742"/>
      <c r="BR47" s="742"/>
      <c r="BS47" s="743"/>
      <c r="BT47" s="770"/>
      <c r="BU47" s="771"/>
      <c r="BV47" s="772"/>
      <c r="BW47" s="255"/>
      <c r="BX47" s="252"/>
    </row>
    <row r="48" spans="2:76" s="234" customFormat="1" ht="12" customHeight="1">
      <c r="B48" s="253"/>
      <c r="C48" s="261"/>
      <c r="D48" s="747"/>
      <c r="E48" s="748"/>
      <c r="F48" s="747"/>
      <c r="G48" s="748"/>
      <c r="H48" s="266"/>
      <c r="I48" s="266"/>
      <c r="J48" s="267"/>
      <c r="K48" s="267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1"/>
      <c r="W48" s="22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9"/>
      <c r="AI48" s="815"/>
      <c r="AJ48" s="816"/>
      <c r="AK48" s="816"/>
      <c r="AL48" s="816"/>
      <c r="AM48" s="816"/>
      <c r="AN48" s="816"/>
      <c r="AO48" s="816"/>
      <c r="AP48" s="816"/>
      <c r="AQ48" s="816"/>
      <c r="AR48" s="817"/>
      <c r="AS48" s="776"/>
      <c r="AT48" s="761"/>
      <c r="AU48" s="762"/>
      <c r="AV48" s="741"/>
      <c r="AW48" s="742"/>
      <c r="AX48" s="742"/>
      <c r="AY48" s="743"/>
      <c r="AZ48" s="756"/>
      <c r="BA48" s="757"/>
      <c r="BB48" s="757"/>
      <c r="BC48" s="758"/>
      <c r="BD48" s="741"/>
      <c r="BE48" s="742"/>
      <c r="BF48" s="742"/>
      <c r="BG48" s="743"/>
      <c r="BH48" s="741"/>
      <c r="BI48" s="742"/>
      <c r="BJ48" s="742"/>
      <c r="BK48" s="743"/>
      <c r="BL48" s="138"/>
      <c r="BM48" s="139"/>
      <c r="BN48" s="139"/>
      <c r="BO48" s="140"/>
      <c r="BP48" s="741"/>
      <c r="BQ48" s="742"/>
      <c r="BR48" s="742"/>
      <c r="BS48" s="743"/>
      <c r="BT48" s="770"/>
      <c r="BU48" s="771"/>
      <c r="BV48" s="772"/>
      <c r="BW48" s="255"/>
      <c r="BX48" s="252"/>
    </row>
    <row r="49" spans="2:76" s="234" customFormat="1" ht="12" customHeight="1">
      <c r="B49" s="253"/>
      <c r="C49" s="261"/>
      <c r="D49" s="747"/>
      <c r="E49" s="748"/>
      <c r="F49" s="747"/>
      <c r="G49" s="748"/>
      <c r="H49" s="266"/>
      <c r="I49" s="266"/>
      <c r="J49" s="267"/>
      <c r="K49" s="267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1"/>
      <c r="W49" s="22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1"/>
      <c r="AI49" s="815"/>
      <c r="AJ49" s="816"/>
      <c r="AK49" s="816"/>
      <c r="AL49" s="816"/>
      <c r="AM49" s="816"/>
      <c r="AN49" s="816"/>
      <c r="AO49" s="816"/>
      <c r="AP49" s="816"/>
      <c r="AQ49" s="816"/>
      <c r="AR49" s="817"/>
      <c r="AS49" s="752"/>
      <c r="AT49" s="752"/>
      <c r="AU49" s="752"/>
      <c r="AV49" s="741"/>
      <c r="AW49" s="742"/>
      <c r="AX49" s="742"/>
      <c r="AY49" s="743"/>
      <c r="AZ49" s="756"/>
      <c r="BA49" s="757"/>
      <c r="BB49" s="757"/>
      <c r="BC49" s="758"/>
      <c r="BD49" s="741"/>
      <c r="BE49" s="742"/>
      <c r="BF49" s="742"/>
      <c r="BG49" s="743"/>
      <c r="BH49" s="741"/>
      <c r="BI49" s="742"/>
      <c r="BJ49" s="742"/>
      <c r="BK49" s="743"/>
      <c r="BL49" s="741"/>
      <c r="BM49" s="742"/>
      <c r="BN49" s="742"/>
      <c r="BO49" s="743"/>
      <c r="BP49" s="741"/>
      <c r="BQ49" s="742"/>
      <c r="BR49" s="742"/>
      <c r="BS49" s="743"/>
      <c r="BT49" s="770"/>
      <c r="BU49" s="771"/>
      <c r="BV49" s="772"/>
      <c r="BW49" s="255"/>
      <c r="BX49" s="252"/>
    </row>
    <row r="50" spans="2:76" s="234" customFormat="1" ht="12" customHeight="1">
      <c r="B50" s="253"/>
      <c r="C50" s="261"/>
      <c r="D50" s="747"/>
      <c r="E50" s="748"/>
      <c r="F50" s="747"/>
      <c r="G50" s="748"/>
      <c r="H50" s="266"/>
      <c r="I50" s="266"/>
      <c r="J50" s="267"/>
      <c r="K50" s="267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1"/>
      <c r="W50" s="22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1"/>
      <c r="AI50" s="815"/>
      <c r="AJ50" s="816"/>
      <c r="AK50" s="816"/>
      <c r="AL50" s="816"/>
      <c r="AM50" s="816"/>
      <c r="AN50" s="816"/>
      <c r="AO50" s="816"/>
      <c r="AP50" s="816"/>
      <c r="AQ50" s="816"/>
      <c r="AR50" s="817"/>
      <c r="AS50" s="776"/>
      <c r="AT50" s="761"/>
      <c r="AU50" s="762"/>
      <c r="AV50" s="741"/>
      <c r="AW50" s="742"/>
      <c r="AX50" s="742"/>
      <c r="AY50" s="743"/>
      <c r="AZ50" s="756"/>
      <c r="BA50" s="757"/>
      <c r="BB50" s="757"/>
      <c r="BC50" s="758"/>
      <c r="BD50" s="741"/>
      <c r="BE50" s="742"/>
      <c r="BF50" s="742"/>
      <c r="BG50" s="743"/>
      <c r="BH50" s="741"/>
      <c r="BI50" s="742"/>
      <c r="BJ50" s="742"/>
      <c r="BK50" s="743"/>
      <c r="BL50" s="741"/>
      <c r="BM50" s="742"/>
      <c r="BN50" s="742"/>
      <c r="BO50" s="743"/>
      <c r="BP50" s="741"/>
      <c r="BQ50" s="742"/>
      <c r="BR50" s="742"/>
      <c r="BS50" s="743"/>
      <c r="BT50" s="770"/>
      <c r="BU50" s="771"/>
      <c r="BV50" s="772"/>
      <c r="BW50" s="255"/>
      <c r="BX50" s="252"/>
    </row>
    <row r="51" spans="2:76" s="234" customFormat="1" ht="12" customHeight="1">
      <c r="B51" s="253"/>
      <c r="C51" s="261"/>
      <c r="D51" s="747"/>
      <c r="E51" s="748"/>
      <c r="F51" s="747"/>
      <c r="G51" s="748"/>
      <c r="H51" s="266"/>
      <c r="I51" s="266"/>
      <c r="J51" s="267"/>
      <c r="K51" s="267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1"/>
      <c r="W51" s="22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1"/>
      <c r="AI51" s="815"/>
      <c r="AJ51" s="816"/>
      <c r="AK51" s="816"/>
      <c r="AL51" s="816"/>
      <c r="AM51" s="816"/>
      <c r="AN51" s="816"/>
      <c r="AO51" s="816"/>
      <c r="AP51" s="816"/>
      <c r="AQ51" s="816"/>
      <c r="AR51" s="817"/>
      <c r="AS51" s="776"/>
      <c r="AT51" s="761"/>
      <c r="AU51" s="762"/>
      <c r="AV51" s="741"/>
      <c r="AW51" s="742"/>
      <c r="AX51" s="742"/>
      <c r="AY51" s="743"/>
      <c r="AZ51" s="756"/>
      <c r="BA51" s="757"/>
      <c r="BB51" s="757"/>
      <c r="BC51" s="758"/>
      <c r="BD51" s="741"/>
      <c r="BE51" s="742"/>
      <c r="BF51" s="742"/>
      <c r="BG51" s="743"/>
      <c r="BH51" s="741"/>
      <c r="BI51" s="742"/>
      <c r="BJ51" s="742"/>
      <c r="BK51" s="743"/>
      <c r="BL51" s="741"/>
      <c r="BM51" s="742"/>
      <c r="BN51" s="742"/>
      <c r="BO51" s="743"/>
      <c r="BP51" s="741"/>
      <c r="BQ51" s="742"/>
      <c r="BR51" s="742"/>
      <c r="BS51" s="743"/>
      <c r="BT51" s="770"/>
      <c r="BU51" s="771"/>
      <c r="BV51" s="772"/>
      <c r="BW51" s="255"/>
      <c r="BX51" s="252"/>
    </row>
    <row r="52" spans="2:76" s="234" customFormat="1" ht="12" customHeight="1">
      <c r="B52" s="253"/>
      <c r="C52" s="261"/>
      <c r="D52" s="747"/>
      <c r="E52" s="748"/>
      <c r="F52" s="747"/>
      <c r="G52" s="748"/>
      <c r="H52" s="266"/>
      <c r="I52" s="266"/>
      <c r="J52" s="267"/>
      <c r="K52" s="267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1"/>
      <c r="W52" s="22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1"/>
      <c r="AI52" s="815"/>
      <c r="AJ52" s="816"/>
      <c r="AK52" s="816"/>
      <c r="AL52" s="816"/>
      <c r="AM52" s="816"/>
      <c r="AN52" s="816"/>
      <c r="AO52" s="816"/>
      <c r="AP52" s="816"/>
      <c r="AQ52" s="816"/>
      <c r="AR52" s="817"/>
      <c r="AS52" s="776"/>
      <c r="AT52" s="761"/>
      <c r="AU52" s="762"/>
      <c r="AV52" s="741"/>
      <c r="AW52" s="742"/>
      <c r="AX52" s="742"/>
      <c r="AY52" s="743"/>
      <c r="AZ52" s="756"/>
      <c r="BA52" s="757"/>
      <c r="BB52" s="757"/>
      <c r="BC52" s="758"/>
      <c r="BD52" s="741"/>
      <c r="BE52" s="742"/>
      <c r="BF52" s="742"/>
      <c r="BG52" s="743"/>
      <c r="BH52" s="741"/>
      <c r="BI52" s="742"/>
      <c r="BJ52" s="742"/>
      <c r="BK52" s="743"/>
      <c r="BL52" s="741"/>
      <c r="BM52" s="742"/>
      <c r="BN52" s="742"/>
      <c r="BO52" s="743"/>
      <c r="BP52" s="741"/>
      <c r="BQ52" s="742"/>
      <c r="BR52" s="742"/>
      <c r="BS52" s="743"/>
      <c r="BT52" s="770"/>
      <c r="BU52" s="771"/>
      <c r="BV52" s="772"/>
      <c r="BW52" s="255"/>
      <c r="BX52" s="252"/>
    </row>
    <row r="53" spans="2:76" s="234" customFormat="1" ht="12" customHeight="1">
      <c r="B53" s="253"/>
      <c r="C53" s="261"/>
      <c r="D53" s="747"/>
      <c r="E53" s="748"/>
      <c r="F53" s="747"/>
      <c r="G53" s="748"/>
      <c r="H53" s="266"/>
      <c r="I53" s="266"/>
      <c r="J53" s="267"/>
      <c r="K53" s="267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1"/>
      <c r="W53" s="22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1"/>
      <c r="AI53" s="815"/>
      <c r="AJ53" s="816"/>
      <c r="AK53" s="816"/>
      <c r="AL53" s="816"/>
      <c r="AM53" s="816"/>
      <c r="AN53" s="816"/>
      <c r="AO53" s="816"/>
      <c r="AP53" s="816"/>
      <c r="AQ53" s="816"/>
      <c r="AR53" s="817"/>
      <c r="AS53" s="776"/>
      <c r="AT53" s="761"/>
      <c r="AU53" s="762"/>
      <c r="AV53" s="741"/>
      <c r="AW53" s="742"/>
      <c r="AX53" s="742"/>
      <c r="AY53" s="743"/>
      <c r="AZ53" s="741"/>
      <c r="BA53" s="742"/>
      <c r="BB53" s="742"/>
      <c r="BC53" s="743"/>
      <c r="BD53" s="741"/>
      <c r="BE53" s="742"/>
      <c r="BF53" s="742"/>
      <c r="BG53" s="743"/>
      <c r="BH53" s="741"/>
      <c r="BI53" s="742"/>
      <c r="BJ53" s="742"/>
      <c r="BK53" s="743"/>
      <c r="BL53" s="741"/>
      <c r="BM53" s="742"/>
      <c r="BN53" s="742"/>
      <c r="BO53" s="743"/>
      <c r="BP53" s="741"/>
      <c r="BQ53" s="742"/>
      <c r="BR53" s="742"/>
      <c r="BS53" s="743"/>
      <c r="BT53" s="773"/>
      <c r="BU53" s="774"/>
      <c r="BV53" s="775"/>
      <c r="BW53" s="255"/>
      <c r="BX53" s="252"/>
    </row>
    <row r="54" spans="2:76" s="234" customFormat="1" ht="12" customHeight="1">
      <c r="B54" s="253"/>
      <c r="C54" s="261"/>
      <c r="D54" s="747"/>
      <c r="E54" s="748"/>
      <c r="F54" s="747"/>
      <c r="G54" s="748"/>
      <c r="H54" s="266"/>
      <c r="I54" s="266"/>
      <c r="J54" s="267"/>
      <c r="K54" s="267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1"/>
      <c r="W54" s="22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1"/>
      <c r="AI54" s="815"/>
      <c r="AJ54" s="816"/>
      <c r="AK54" s="816"/>
      <c r="AL54" s="816"/>
      <c r="AM54" s="816"/>
      <c r="AN54" s="816"/>
      <c r="AO54" s="816"/>
      <c r="AP54" s="816"/>
      <c r="AQ54" s="816"/>
      <c r="AR54" s="817"/>
      <c r="AS54" s="776"/>
      <c r="AT54" s="761"/>
      <c r="AU54" s="762"/>
      <c r="AV54" s="741"/>
      <c r="AW54" s="742"/>
      <c r="AX54" s="742"/>
      <c r="AY54" s="743"/>
      <c r="AZ54" s="741"/>
      <c r="BA54" s="742"/>
      <c r="BB54" s="742"/>
      <c r="BC54" s="743"/>
      <c r="BD54" s="741"/>
      <c r="BE54" s="742"/>
      <c r="BF54" s="742"/>
      <c r="BG54" s="743"/>
      <c r="BH54" s="741"/>
      <c r="BI54" s="742"/>
      <c r="BJ54" s="742"/>
      <c r="BK54" s="743"/>
      <c r="BL54" s="141"/>
      <c r="BM54" s="142"/>
      <c r="BN54" s="142"/>
      <c r="BO54" s="143"/>
      <c r="BP54" s="741"/>
      <c r="BQ54" s="742"/>
      <c r="BR54" s="742"/>
      <c r="BS54" s="743"/>
      <c r="BT54" s="773"/>
      <c r="BU54" s="774"/>
      <c r="BV54" s="775"/>
      <c r="BW54" s="255"/>
      <c r="BX54" s="252"/>
    </row>
    <row r="55" spans="2:76" s="234" customFormat="1" ht="12" customHeight="1">
      <c r="B55" s="253"/>
      <c r="C55" s="261"/>
      <c r="D55" s="747"/>
      <c r="E55" s="748"/>
      <c r="F55" s="747"/>
      <c r="G55" s="748"/>
      <c r="H55" s="266"/>
      <c r="I55" s="266"/>
      <c r="J55" s="267"/>
      <c r="K55" s="267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1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1"/>
      <c r="AI55" s="815"/>
      <c r="AJ55" s="816"/>
      <c r="AK55" s="816"/>
      <c r="AL55" s="816"/>
      <c r="AM55" s="816"/>
      <c r="AN55" s="816"/>
      <c r="AO55" s="816"/>
      <c r="AP55" s="816"/>
      <c r="AQ55" s="816"/>
      <c r="AR55" s="817"/>
      <c r="AS55" s="776"/>
      <c r="AT55" s="761"/>
      <c r="AU55" s="762"/>
      <c r="AV55" s="741"/>
      <c r="AW55" s="742"/>
      <c r="AX55" s="742"/>
      <c r="AY55" s="743"/>
      <c r="AZ55" s="759"/>
      <c r="BA55" s="760"/>
      <c r="BB55" s="760"/>
      <c r="BC55" s="818"/>
      <c r="BD55" s="741"/>
      <c r="BE55" s="742"/>
      <c r="BF55" s="742"/>
      <c r="BG55" s="743"/>
      <c r="BH55" s="741"/>
      <c r="BI55" s="742"/>
      <c r="BJ55" s="742"/>
      <c r="BK55" s="743"/>
      <c r="BL55" s="138"/>
      <c r="BM55" s="139"/>
      <c r="BN55" s="139"/>
      <c r="BO55" s="140"/>
      <c r="BP55" s="741"/>
      <c r="BQ55" s="742"/>
      <c r="BR55" s="742"/>
      <c r="BS55" s="743"/>
      <c r="BT55" s="770"/>
      <c r="BU55" s="771"/>
      <c r="BV55" s="772"/>
      <c r="BW55" s="255"/>
      <c r="BX55" s="252"/>
    </row>
    <row r="56" spans="2:76" s="234" customFormat="1" ht="12" customHeight="1">
      <c r="B56" s="253"/>
      <c r="C56" s="261"/>
      <c r="D56" s="747"/>
      <c r="E56" s="748"/>
      <c r="F56" s="747"/>
      <c r="G56" s="748"/>
      <c r="H56" s="266"/>
      <c r="I56" s="266"/>
      <c r="J56" s="267"/>
      <c r="K56" s="267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1"/>
      <c r="W56" s="22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1"/>
      <c r="AI56" s="815"/>
      <c r="AJ56" s="816"/>
      <c r="AK56" s="816"/>
      <c r="AL56" s="816"/>
      <c r="AM56" s="816"/>
      <c r="AN56" s="816"/>
      <c r="AO56" s="816"/>
      <c r="AP56" s="816"/>
      <c r="AQ56" s="816"/>
      <c r="AR56" s="817"/>
      <c r="AS56" s="776"/>
      <c r="AT56" s="761"/>
      <c r="AU56" s="762"/>
      <c r="AV56" s="741"/>
      <c r="AW56" s="742"/>
      <c r="AX56" s="742"/>
      <c r="AY56" s="743"/>
      <c r="AZ56" s="756"/>
      <c r="BA56" s="757"/>
      <c r="BB56" s="757"/>
      <c r="BC56" s="758"/>
      <c r="BD56" s="741"/>
      <c r="BE56" s="742"/>
      <c r="BF56" s="742"/>
      <c r="BG56" s="743"/>
      <c r="BH56" s="741"/>
      <c r="BI56" s="742"/>
      <c r="BJ56" s="742"/>
      <c r="BK56" s="743"/>
      <c r="BL56" s="138"/>
      <c r="BM56" s="139"/>
      <c r="BN56" s="139"/>
      <c r="BO56" s="140"/>
      <c r="BP56" s="741"/>
      <c r="BQ56" s="742"/>
      <c r="BR56" s="742"/>
      <c r="BS56" s="743"/>
      <c r="BT56" s="773"/>
      <c r="BU56" s="774"/>
      <c r="BV56" s="775"/>
      <c r="BW56" s="255"/>
      <c r="BX56" s="252"/>
    </row>
    <row r="57" spans="2:76" s="234" customFormat="1" ht="12" customHeight="1">
      <c r="B57" s="253"/>
      <c r="C57" s="261"/>
      <c r="D57" s="747"/>
      <c r="E57" s="748"/>
      <c r="F57" s="747"/>
      <c r="G57" s="748"/>
      <c r="H57" s="266"/>
      <c r="I57" s="266"/>
      <c r="J57" s="267"/>
      <c r="K57" s="267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1"/>
      <c r="W57" s="22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1"/>
      <c r="AI57" s="815"/>
      <c r="AJ57" s="816"/>
      <c r="AK57" s="816"/>
      <c r="AL57" s="816"/>
      <c r="AM57" s="816"/>
      <c r="AN57" s="816"/>
      <c r="AO57" s="816"/>
      <c r="AP57" s="816"/>
      <c r="AQ57" s="816"/>
      <c r="AR57" s="817"/>
      <c r="AS57" s="776"/>
      <c r="AT57" s="761"/>
      <c r="AU57" s="762"/>
      <c r="AV57" s="741"/>
      <c r="AW57" s="742"/>
      <c r="AX57" s="742"/>
      <c r="AY57" s="743"/>
      <c r="AZ57" s="756"/>
      <c r="BA57" s="757"/>
      <c r="BB57" s="757"/>
      <c r="BC57" s="758"/>
      <c r="BD57" s="741"/>
      <c r="BE57" s="742"/>
      <c r="BF57" s="742"/>
      <c r="BG57" s="743"/>
      <c r="BH57" s="741"/>
      <c r="BI57" s="742"/>
      <c r="BJ57" s="742"/>
      <c r="BK57" s="743"/>
      <c r="BL57" s="138"/>
      <c r="BM57" s="139"/>
      <c r="BN57" s="139"/>
      <c r="BO57" s="140"/>
      <c r="BP57" s="741"/>
      <c r="BQ57" s="742"/>
      <c r="BR57" s="742"/>
      <c r="BS57" s="743"/>
      <c r="BT57" s="773"/>
      <c r="BU57" s="774"/>
      <c r="BV57" s="775"/>
      <c r="BW57" s="255"/>
      <c r="BX57" s="252"/>
    </row>
    <row r="58" spans="2:76" s="234" customFormat="1" ht="12" customHeight="1">
      <c r="B58" s="253"/>
      <c r="C58" s="261"/>
      <c r="D58" s="747"/>
      <c r="E58" s="748"/>
      <c r="F58" s="747"/>
      <c r="G58" s="748"/>
      <c r="H58" s="266"/>
      <c r="I58" s="266"/>
      <c r="J58" s="267"/>
      <c r="K58" s="267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1"/>
      <c r="W58" s="22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9"/>
      <c r="AI58" s="815"/>
      <c r="AJ58" s="816"/>
      <c r="AK58" s="816"/>
      <c r="AL58" s="816"/>
      <c r="AM58" s="816"/>
      <c r="AN58" s="816"/>
      <c r="AO58" s="816"/>
      <c r="AP58" s="816"/>
      <c r="AQ58" s="816"/>
      <c r="AR58" s="817"/>
      <c r="AS58" s="776"/>
      <c r="AT58" s="761"/>
      <c r="AU58" s="762"/>
      <c r="AV58" s="741"/>
      <c r="AW58" s="742"/>
      <c r="AX58" s="742"/>
      <c r="AY58" s="743"/>
      <c r="AZ58" s="756"/>
      <c r="BA58" s="757"/>
      <c r="BB58" s="757"/>
      <c r="BC58" s="758"/>
      <c r="BD58" s="741"/>
      <c r="BE58" s="742"/>
      <c r="BF58" s="742"/>
      <c r="BG58" s="743"/>
      <c r="BH58" s="741"/>
      <c r="BI58" s="742"/>
      <c r="BJ58" s="742"/>
      <c r="BK58" s="743"/>
      <c r="BL58" s="138"/>
      <c r="BM58" s="139"/>
      <c r="BN58" s="139"/>
      <c r="BO58" s="140"/>
      <c r="BP58" s="741"/>
      <c r="BQ58" s="742"/>
      <c r="BR58" s="742"/>
      <c r="BS58" s="743"/>
      <c r="BT58" s="770"/>
      <c r="BU58" s="771"/>
      <c r="BV58" s="772"/>
      <c r="BW58" s="255"/>
      <c r="BX58" s="252"/>
    </row>
    <row r="59" spans="2:76" s="234" customFormat="1" ht="12" customHeight="1">
      <c r="B59" s="253"/>
      <c r="C59" s="261"/>
      <c r="D59" s="747"/>
      <c r="E59" s="748"/>
      <c r="F59" s="747"/>
      <c r="G59" s="748"/>
      <c r="H59" s="266"/>
      <c r="I59" s="266"/>
      <c r="J59" s="267"/>
      <c r="K59" s="267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/>
      <c r="W59" s="22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9"/>
      <c r="AI59" s="815"/>
      <c r="AJ59" s="816"/>
      <c r="AK59" s="816"/>
      <c r="AL59" s="816"/>
      <c r="AM59" s="816"/>
      <c r="AN59" s="816"/>
      <c r="AO59" s="816"/>
      <c r="AP59" s="816"/>
      <c r="AQ59" s="816"/>
      <c r="AR59" s="817"/>
      <c r="AS59" s="776"/>
      <c r="AT59" s="761"/>
      <c r="AU59" s="762"/>
      <c r="AV59" s="741"/>
      <c r="AW59" s="742"/>
      <c r="AX59" s="742"/>
      <c r="AY59" s="743"/>
      <c r="AZ59" s="756"/>
      <c r="BA59" s="757"/>
      <c r="BB59" s="757"/>
      <c r="BC59" s="758"/>
      <c r="BD59" s="741"/>
      <c r="BE59" s="742"/>
      <c r="BF59" s="742"/>
      <c r="BG59" s="743"/>
      <c r="BH59" s="741"/>
      <c r="BI59" s="742"/>
      <c r="BJ59" s="742"/>
      <c r="BK59" s="743"/>
      <c r="BL59" s="138"/>
      <c r="BM59" s="139"/>
      <c r="BN59" s="139"/>
      <c r="BO59" s="140"/>
      <c r="BP59" s="741"/>
      <c r="BQ59" s="742"/>
      <c r="BR59" s="742"/>
      <c r="BS59" s="743"/>
      <c r="BT59" s="770"/>
      <c r="BU59" s="771"/>
      <c r="BV59" s="772"/>
      <c r="BW59" s="255"/>
      <c r="BX59" s="252"/>
    </row>
    <row r="60" spans="2:76" s="234" customFormat="1" ht="12" customHeight="1">
      <c r="B60" s="253"/>
      <c r="C60" s="261"/>
      <c r="D60" s="747"/>
      <c r="E60" s="748"/>
      <c r="F60" s="747"/>
      <c r="G60" s="748"/>
      <c r="H60" s="266"/>
      <c r="I60" s="266"/>
      <c r="J60" s="267"/>
      <c r="K60" s="267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1"/>
      <c r="W60" s="22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1"/>
      <c r="AI60" s="815"/>
      <c r="AJ60" s="816"/>
      <c r="AK60" s="816"/>
      <c r="AL60" s="816"/>
      <c r="AM60" s="816"/>
      <c r="AN60" s="816"/>
      <c r="AO60" s="816"/>
      <c r="AP60" s="816"/>
      <c r="AQ60" s="816"/>
      <c r="AR60" s="817"/>
      <c r="AS60" s="752"/>
      <c r="AT60" s="752"/>
      <c r="AU60" s="752"/>
      <c r="AV60" s="741"/>
      <c r="AW60" s="742"/>
      <c r="AX60" s="742"/>
      <c r="AY60" s="743"/>
      <c r="AZ60" s="756"/>
      <c r="BA60" s="757"/>
      <c r="BB60" s="757"/>
      <c r="BC60" s="758"/>
      <c r="BD60" s="741"/>
      <c r="BE60" s="742"/>
      <c r="BF60" s="742"/>
      <c r="BG60" s="743"/>
      <c r="BH60" s="741"/>
      <c r="BI60" s="742"/>
      <c r="BJ60" s="742"/>
      <c r="BK60" s="743"/>
      <c r="BL60" s="741"/>
      <c r="BM60" s="742"/>
      <c r="BN60" s="742"/>
      <c r="BO60" s="743"/>
      <c r="BP60" s="741"/>
      <c r="BQ60" s="742"/>
      <c r="BR60" s="742"/>
      <c r="BS60" s="743"/>
      <c r="BT60" s="770"/>
      <c r="BU60" s="771"/>
      <c r="BV60" s="772"/>
      <c r="BW60" s="255"/>
      <c r="BX60" s="252"/>
    </row>
    <row r="61" spans="2:76" s="234" customFormat="1" ht="12" customHeight="1">
      <c r="B61" s="253"/>
      <c r="C61" s="261"/>
      <c r="D61" s="747"/>
      <c r="E61" s="748"/>
      <c r="F61" s="747"/>
      <c r="G61" s="748"/>
      <c r="H61" s="266"/>
      <c r="I61" s="266"/>
      <c r="J61" s="267"/>
      <c r="K61" s="267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/>
      <c r="W61" s="22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1"/>
      <c r="AI61" s="815"/>
      <c r="AJ61" s="816"/>
      <c r="AK61" s="816"/>
      <c r="AL61" s="816"/>
      <c r="AM61" s="816"/>
      <c r="AN61" s="816"/>
      <c r="AO61" s="816"/>
      <c r="AP61" s="816"/>
      <c r="AQ61" s="816"/>
      <c r="AR61" s="817"/>
      <c r="AS61" s="776"/>
      <c r="AT61" s="761"/>
      <c r="AU61" s="762"/>
      <c r="AV61" s="741"/>
      <c r="AW61" s="742"/>
      <c r="AX61" s="742"/>
      <c r="AY61" s="743"/>
      <c r="AZ61" s="756"/>
      <c r="BA61" s="757"/>
      <c r="BB61" s="757"/>
      <c r="BC61" s="758"/>
      <c r="BD61" s="741"/>
      <c r="BE61" s="742"/>
      <c r="BF61" s="742"/>
      <c r="BG61" s="743"/>
      <c r="BH61" s="741"/>
      <c r="BI61" s="742"/>
      <c r="BJ61" s="742"/>
      <c r="BK61" s="743"/>
      <c r="BL61" s="741"/>
      <c r="BM61" s="742"/>
      <c r="BN61" s="742"/>
      <c r="BO61" s="743"/>
      <c r="BP61" s="741"/>
      <c r="BQ61" s="742"/>
      <c r="BR61" s="742"/>
      <c r="BS61" s="743"/>
      <c r="BT61" s="770"/>
      <c r="BU61" s="771"/>
      <c r="BV61" s="772"/>
      <c r="BW61" s="255"/>
      <c r="BX61" s="252"/>
    </row>
    <row r="62" spans="2:76" s="234" customFormat="1" ht="12" customHeight="1">
      <c r="B62" s="253"/>
      <c r="C62" s="261"/>
      <c r="D62" s="747"/>
      <c r="E62" s="748"/>
      <c r="F62" s="747"/>
      <c r="G62" s="748"/>
      <c r="H62" s="266"/>
      <c r="I62" s="266"/>
      <c r="J62" s="267"/>
      <c r="K62" s="267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1"/>
      <c r="W62" s="22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1"/>
      <c r="AI62" s="815"/>
      <c r="AJ62" s="816"/>
      <c r="AK62" s="816"/>
      <c r="AL62" s="816"/>
      <c r="AM62" s="816"/>
      <c r="AN62" s="816"/>
      <c r="AO62" s="816"/>
      <c r="AP62" s="816"/>
      <c r="AQ62" s="816"/>
      <c r="AR62" s="817"/>
      <c r="AS62" s="776"/>
      <c r="AT62" s="761"/>
      <c r="AU62" s="762"/>
      <c r="AV62" s="741"/>
      <c r="AW62" s="742"/>
      <c r="AX62" s="742"/>
      <c r="AY62" s="743"/>
      <c r="AZ62" s="756"/>
      <c r="BA62" s="757"/>
      <c r="BB62" s="757"/>
      <c r="BC62" s="758"/>
      <c r="BD62" s="741"/>
      <c r="BE62" s="742"/>
      <c r="BF62" s="742"/>
      <c r="BG62" s="743"/>
      <c r="BH62" s="741"/>
      <c r="BI62" s="742"/>
      <c r="BJ62" s="742"/>
      <c r="BK62" s="743"/>
      <c r="BL62" s="741"/>
      <c r="BM62" s="742"/>
      <c r="BN62" s="742"/>
      <c r="BO62" s="743"/>
      <c r="BP62" s="741"/>
      <c r="BQ62" s="742"/>
      <c r="BR62" s="742"/>
      <c r="BS62" s="743"/>
      <c r="BT62" s="770"/>
      <c r="BU62" s="771"/>
      <c r="BV62" s="772"/>
      <c r="BW62" s="255"/>
      <c r="BX62" s="252"/>
    </row>
    <row r="63" spans="2:76" s="234" customFormat="1" ht="12" customHeight="1">
      <c r="B63" s="253"/>
      <c r="C63" s="261"/>
      <c r="D63" s="747"/>
      <c r="E63" s="748"/>
      <c r="F63" s="747"/>
      <c r="G63" s="748"/>
      <c r="H63" s="266"/>
      <c r="I63" s="266"/>
      <c r="J63" s="267"/>
      <c r="K63" s="267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1"/>
      <c r="W63" s="22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1"/>
      <c r="AI63" s="815"/>
      <c r="AJ63" s="816"/>
      <c r="AK63" s="816"/>
      <c r="AL63" s="816"/>
      <c r="AM63" s="816"/>
      <c r="AN63" s="816"/>
      <c r="AO63" s="816"/>
      <c r="AP63" s="816"/>
      <c r="AQ63" s="816"/>
      <c r="AR63" s="817"/>
      <c r="AS63" s="776"/>
      <c r="AT63" s="761"/>
      <c r="AU63" s="762"/>
      <c r="AV63" s="741"/>
      <c r="AW63" s="742"/>
      <c r="AX63" s="742"/>
      <c r="AY63" s="743"/>
      <c r="AZ63" s="756"/>
      <c r="BA63" s="757"/>
      <c r="BB63" s="757"/>
      <c r="BC63" s="758"/>
      <c r="BD63" s="741"/>
      <c r="BE63" s="742"/>
      <c r="BF63" s="742"/>
      <c r="BG63" s="743"/>
      <c r="BH63" s="741"/>
      <c r="BI63" s="742"/>
      <c r="BJ63" s="742"/>
      <c r="BK63" s="743"/>
      <c r="BL63" s="741"/>
      <c r="BM63" s="742"/>
      <c r="BN63" s="742"/>
      <c r="BO63" s="743"/>
      <c r="BP63" s="741"/>
      <c r="BQ63" s="742"/>
      <c r="BR63" s="742"/>
      <c r="BS63" s="743"/>
      <c r="BT63" s="770"/>
      <c r="BU63" s="771"/>
      <c r="BV63" s="772"/>
      <c r="BW63" s="255"/>
      <c r="BX63" s="252"/>
    </row>
    <row r="64" spans="2:76" s="234" customFormat="1" ht="12" customHeight="1">
      <c r="B64" s="253"/>
      <c r="C64" s="261"/>
      <c r="D64" s="747"/>
      <c r="E64" s="748"/>
      <c r="F64" s="747"/>
      <c r="G64" s="748"/>
      <c r="H64" s="266"/>
      <c r="I64" s="266"/>
      <c r="J64" s="267"/>
      <c r="K64" s="267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1"/>
      <c r="W64" s="22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1"/>
      <c r="AI64" s="815"/>
      <c r="AJ64" s="816"/>
      <c r="AK64" s="816"/>
      <c r="AL64" s="816"/>
      <c r="AM64" s="816"/>
      <c r="AN64" s="816"/>
      <c r="AO64" s="816"/>
      <c r="AP64" s="816"/>
      <c r="AQ64" s="816"/>
      <c r="AR64" s="817"/>
      <c r="AS64" s="776"/>
      <c r="AT64" s="761"/>
      <c r="AU64" s="762"/>
      <c r="AV64" s="741"/>
      <c r="AW64" s="742"/>
      <c r="AX64" s="742"/>
      <c r="AY64" s="743"/>
      <c r="AZ64" s="741"/>
      <c r="BA64" s="742"/>
      <c r="BB64" s="742"/>
      <c r="BC64" s="743"/>
      <c r="BD64" s="741"/>
      <c r="BE64" s="742"/>
      <c r="BF64" s="742"/>
      <c r="BG64" s="743"/>
      <c r="BH64" s="741"/>
      <c r="BI64" s="742"/>
      <c r="BJ64" s="742"/>
      <c r="BK64" s="743"/>
      <c r="BL64" s="741"/>
      <c r="BM64" s="742"/>
      <c r="BN64" s="742"/>
      <c r="BO64" s="743"/>
      <c r="BP64" s="741"/>
      <c r="BQ64" s="742"/>
      <c r="BR64" s="742"/>
      <c r="BS64" s="743"/>
      <c r="BT64" s="773"/>
      <c r="BU64" s="774"/>
      <c r="BV64" s="775"/>
      <c r="BW64" s="255"/>
      <c r="BX64" s="252"/>
    </row>
    <row r="65" spans="1:76" s="234" customFormat="1" ht="12" customHeight="1">
      <c r="B65" s="253"/>
      <c r="C65" s="261"/>
      <c r="D65" s="747"/>
      <c r="E65" s="748"/>
      <c r="F65" s="747"/>
      <c r="G65" s="748"/>
      <c r="H65" s="266"/>
      <c r="I65" s="266"/>
      <c r="J65" s="267"/>
      <c r="K65" s="267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/>
      <c r="W65" s="22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1"/>
      <c r="AI65" s="815"/>
      <c r="AJ65" s="816"/>
      <c r="AK65" s="816"/>
      <c r="AL65" s="816"/>
      <c r="AM65" s="816"/>
      <c r="AN65" s="816"/>
      <c r="AO65" s="816"/>
      <c r="AP65" s="816"/>
      <c r="AQ65" s="816"/>
      <c r="AR65" s="817"/>
      <c r="AS65" s="776"/>
      <c r="AT65" s="761"/>
      <c r="AU65" s="762"/>
      <c r="AV65" s="741"/>
      <c r="AW65" s="742"/>
      <c r="AX65" s="742"/>
      <c r="AY65" s="743"/>
      <c r="AZ65" s="756"/>
      <c r="BA65" s="757"/>
      <c r="BB65" s="757"/>
      <c r="BC65" s="758"/>
      <c r="BD65" s="741"/>
      <c r="BE65" s="742"/>
      <c r="BF65" s="742"/>
      <c r="BG65" s="743"/>
      <c r="BH65" s="741"/>
      <c r="BI65" s="742"/>
      <c r="BJ65" s="742"/>
      <c r="BK65" s="743"/>
      <c r="BL65" s="741"/>
      <c r="BM65" s="742"/>
      <c r="BN65" s="742"/>
      <c r="BO65" s="743"/>
      <c r="BP65" s="741"/>
      <c r="BQ65" s="742"/>
      <c r="BR65" s="742"/>
      <c r="BS65" s="743"/>
      <c r="BT65" s="770"/>
      <c r="BU65" s="771"/>
      <c r="BV65" s="772"/>
      <c r="BW65" s="255"/>
      <c r="BX65" s="252"/>
    </row>
    <row r="66" spans="1:76" s="234" customFormat="1" ht="12" customHeight="1">
      <c r="B66" s="253"/>
      <c r="C66" s="261"/>
      <c r="D66" s="747"/>
      <c r="E66" s="748"/>
      <c r="F66" s="747"/>
      <c r="G66" s="748"/>
      <c r="H66" s="266"/>
      <c r="I66" s="266"/>
      <c r="J66" s="267"/>
      <c r="K66" s="267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1"/>
      <c r="W66" s="22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1"/>
      <c r="AI66" s="815"/>
      <c r="AJ66" s="816"/>
      <c r="AK66" s="816"/>
      <c r="AL66" s="816"/>
      <c r="AM66" s="816"/>
      <c r="AN66" s="816"/>
      <c r="AO66" s="816"/>
      <c r="AP66" s="816"/>
      <c r="AQ66" s="816"/>
      <c r="AR66" s="817"/>
      <c r="AS66" s="776"/>
      <c r="AT66" s="761"/>
      <c r="AU66" s="762"/>
      <c r="AV66" s="741"/>
      <c r="AW66" s="742"/>
      <c r="AX66" s="742"/>
      <c r="AY66" s="743"/>
      <c r="AZ66" s="756"/>
      <c r="BA66" s="757"/>
      <c r="BB66" s="757"/>
      <c r="BC66" s="758"/>
      <c r="BD66" s="741"/>
      <c r="BE66" s="742"/>
      <c r="BF66" s="742"/>
      <c r="BG66" s="743"/>
      <c r="BH66" s="741"/>
      <c r="BI66" s="742"/>
      <c r="BJ66" s="742"/>
      <c r="BK66" s="743"/>
      <c r="BL66" s="741"/>
      <c r="BM66" s="742"/>
      <c r="BN66" s="742"/>
      <c r="BO66" s="743"/>
      <c r="BP66" s="741"/>
      <c r="BQ66" s="742"/>
      <c r="BR66" s="742"/>
      <c r="BS66" s="743"/>
      <c r="BT66" s="770"/>
      <c r="BU66" s="771"/>
      <c r="BV66" s="772"/>
      <c r="BW66" s="255"/>
      <c r="BX66" s="252"/>
    </row>
    <row r="67" spans="1:76" s="234" customFormat="1" ht="12" customHeight="1">
      <c r="B67" s="253"/>
      <c r="C67" s="261"/>
      <c r="D67" s="747"/>
      <c r="E67" s="748"/>
      <c r="F67" s="747"/>
      <c r="G67" s="748"/>
      <c r="H67" s="266"/>
      <c r="I67" s="266"/>
      <c r="J67" s="267"/>
      <c r="K67" s="267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/>
      <c r="W67" s="22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1"/>
      <c r="AI67" s="815"/>
      <c r="AJ67" s="816"/>
      <c r="AK67" s="816"/>
      <c r="AL67" s="816"/>
      <c r="AM67" s="816"/>
      <c r="AN67" s="816"/>
      <c r="AO67" s="816"/>
      <c r="AP67" s="816"/>
      <c r="AQ67" s="816"/>
      <c r="AR67" s="817"/>
      <c r="AS67" s="776"/>
      <c r="AT67" s="761"/>
      <c r="AU67" s="762"/>
      <c r="AV67" s="741"/>
      <c r="AW67" s="742"/>
      <c r="AX67" s="742"/>
      <c r="AY67" s="743"/>
      <c r="AZ67" s="756"/>
      <c r="BA67" s="757"/>
      <c r="BB67" s="757"/>
      <c r="BC67" s="758"/>
      <c r="BD67" s="741"/>
      <c r="BE67" s="742"/>
      <c r="BF67" s="742"/>
      <c r="BG67" s="743"/>
      <c r="BH67" s="741"/>
      <c r="BI67" s="742"/>
      <c r="BJ67" s="742"/>
      <c r="BK67" s="743"/>
      <c r="BL67" s="741"/>
      <c r="BM67" s="742"/>
      <c r="BN67" s="742"/>
      <c r="BO67" s="743"/>
      <c r="BP67" s="741"/>
      <c r="BQ67" s="742"/>
      <c r="BR67" s="742"/>
      <c r="BS67" s="743"/>
      <c r="BT67" s="770"/>
      <c r="BU67" s="771"/>
      <c r="BV67" s="772"/>
      <c r="BW67" s="255"/>
      <c r="BX67" s="252"/>
    </row>
    <row r="68" spans="1:76" s="234" customFormat="1" ht="12" customHeight="1">
      <c r="B68" s="253"/>
      <c r="C68" s="261"/>
      <c r="D68" s="747"/>
      <c r="E68" s="748"/>
      <c r="F68" s="747"/>
      <c r="G68" s="748"/>
      <c r="H68" s="266"/>
      <c r="I68" s="266"/>
      <c r="J68" s="267"/>
      <c r="K68" s="267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1"/>
      <c r="W68" s="22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1"/>
      <c r="AI68" s="815"/>
      <c r="AJ68" s="816"/>
      <c r="AK68" s="816"/>
      <c r="AL68" s="816"/>
      <c r="AM68" s="816"/>
      <c r="AN68" s="816"/>
      <c r="AO68" s="816"/>
      <c r="AP68" s="816"/>
      <c r="AQ68" s="816"/>
      <c r="AR68" s="817"/>
      <c r="AS68" s="776"/>
      <c r="AT68" s="761"/>
      <c r="AU68" s="762"/>
      <c r="AV68" s="741"/>
      <c r="AW68" s="742"/>
      <c r="AX68" s="742"/>
      <c r="AY68" s="743"/>
      <c r="AZ68" s="741"/>
      <c r="BA68" s="742"/>
      <c r="BB68" s="742"/>
      <c r="BC68" s="743"/>
      <c r="BD68" s="741"/>
      <c r="BE68" s="742"/>
      <c r="BF68" s="742"/>
      <c r="BG68" s="743"/>
      <c r="BH68" s="741"/>
      <c r="BI68" s="742"/>
      <c r="BJ68" s="742"/>
      <c r="BK68" s="743"/>
      <c r="BL68" s="741"/>
      <c r="BM68" s="742"/>
      <c r="BN68" s="742"/>
      <c r="BO68" s="743"/>
      <c r="BP68" s="741"/>
      <c r="BQ68" s="742"/>
      <c r="BR68" s="742"/>
      <c r="BS68" s="743"/>
      <c r="BT68" s="773"/>
      <c r="BU68" s="774"/>
      <c r="BV68" s="775"/>
      <c r="BW68" s="255"/>
      <c r="BX68" s="252"/>
    </row>
    <row r="69" spans="1:76" s="234" customFormat="1" ht="12" customHeight="1">
      <c r="B69" s="253"/>
      <c r="C69" s="261"/>
      <c r="D69" s="747"/>
      <c r="E69" s="748"/>
      <c r="F69" s="747"/>
      <c r="G69" s="748"/>
      <c r="H69" s="266"/>
      <c r="I69" s="266"/>
      <c r="J69" s="267"/>
      <c r="K69" s="267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/>
      <c r="W69" s="22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1"/>
      <c r="AI69" s="815"/>
      <c r="AJ69" s="816"/>
      <c r="AK69" s="816"/>
      <c r="AL69" s="816"/>
      <c r="AM69" s="816"/>
      <c r="AN69" s="816"/>
      <c r="AO69" s="816"/>
      <c r="AP69" s="816"/>
      <c r="AQ69" s="816"/>
      <c r="AR69" s="817"/>
      <c r="AS69" s="776"/>
      <c r="AT69" s="761"/>
      <c r="AU69" s="762"/>
      <c r="AV69" s="741"/>
      <c r="AW69" s="742"/>
      <c r="AX69" s="742"/>
      <c r="AY69" s="743"/>
      <c r="AZ69" s="741"/>
      <c r="BA69" s="742"/>
      <c r="BB69" s="742"/>
      <c r="BC69" s="743"/>
      <c r="BD69" s="741"/>
      <c r="BE69" s="742"/>
      <c r="BF69" s="742"/>
      <c r="BG69" s="743"/>
      <c r="BH69" s="741"/>
      <c r="BI69" s="742"/>
      <c r="BJ69" s="742"/>
      <c r="BK69" s="743"/>
      <c r="BL69" s="141"/>
      <c r="BM69" s="142"/>
      <c r="BN69" s="142"/>
      <c r="BO69" s="143"/>
      <c r="BP69" s="741"/>
      <c r="BQ69" s="742"/>
      <c r="BR69" s="742"/>
      <c r="BS69" s="743"/>
      <c r="BT69" s="773"/>
      <c r="BU69" s="774"/>
      <c r="BV69" s="775"/>
      <c r="BW69" s="255"/>
      <c r="BX69" s="252"/>
    </row>
    <row r="70" spans="1:76" s="234" customFormat="1" ht="12" customHeight="1">
      <c r="B70" s="253"/>
      <c r="C70" s="261"/>
      <c r="D70" s="747"/>
      <c r="E70" s="748"/>
      <c r="F70" s="747"/>
      <c r="G70" s="748"/>
      <c r="H70" s="266"/>
      <c r="I70" s="266"/>
      <c r="J70" s="267"/>
      <c r="K70" s="267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1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1"/>
      <c r="AI70" s="815"/>
      <c r="AJ70" s="816"/>
      <c r="AK70" s="816"/>
      <c r="AL70" s="816"/>
      <c r="AM70" s="816"/>
      <c r="AN70" s="816"/>
      <c r="AO70" s="816"/>
      <c r="AP70" s="816"/>
      <c r="AQ70" s="816"/>
      <c r="AR70" s="817"/>
      <c r="AS70" s="776"/>
      <c r="AT70" s="761"/>
      <c r="AU70" s="762"/>
      <c r="AV70" s="741"/>
      <c r="AW70" s="742"/>
      <c r="AX70" s="742"/>
      <c r="AY70" s="743"/>
      <c r="AZ70" s="759"/>
      <c r="BA70" s="760"/>
      <c r="BB70" s="760"/>
      <c r="BC70" s="818"/>
      <c r="BD70" s="741"/>
      <c r="BE70" s="742"/>
      <c r="BF70" s="742"/>
      <c r="BG70" s="743"/>
      <c r="BH70" s="741"/>
      <c r="BI70" s="742"/>
      <c r="BJ70" s="742"/>
      <c r="BK70" s="743"/>
      <c r="BL70" s="138"/>
      <c r="BM70" s="139"/>
      <c r="BN70" s="139"/>
      <c r="BO70" s="140"/>
      <c r="BP70" s="741"/>
      <c r="BQ70" s="742"/>
      <c r="BR70" s="742"/>
      <c r="BS70" s="743"/>
      <c r="BT70" s="770"/>
      <c r="BU70" s="771"/>
      <c r="BV70" s="772"/>
      <c r="BW70" s="255"/>
      <c r="BX70" s="252"/>
    </row>
    <row r="71" spans="1:76" s="234" customFormat="1" ht="12" customHeight="1">
      <c r="B71" s="253"/>
      <c r="C71" s="261"/>
      <c r="D71" s="747"/>
      <c r="E71" s="748"/>
      <c r="F71" s="747"/>
      <c r="G71" s="748"/>
      <c r="H71" s="266"/>
      <c r="I71" s="266"/>
      <c r="J71" s="267"/>
      <c r="K71" s="267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1"/>
      <c r="W71" s="22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1"/>
      <c r="AI71" s="815"/>
      <c r="AJ71" s="816"/>
      <c r="AK71" s="816"/>
      <c r="AL71" s="816"/>
      <c r="AM71" s="816"/>
      <c r="AN71" s="816"/>
      <c r="AO71" s="816"/>
      <c r="AP71" s="816"/>
      <c r="AQ71" s="816"/>
      <c r="AR71" s="817"/>
      <c r="AS71" s="776"/>
      <c r="AT71" s="761"/>
      <c r="AU71" s="762"/>
      <c r="AV71" s="741"/>
      <c r="AW71" s="742"/>
      <c r="AX71" s="742"/>
      <c r="AY71" s="743"/>
      <c r="AZ71" s="756"/>
      <c r="BA71" s="757"/>
      <c r="BB71" s="757"/>
      <c r="BC71" s="758"/>
      <c r="BD71" s="741"/>
      <c r="BE71" s="742"/>
      <c r="BF71" s="742"/>
      <c r="BG71" s="743"/>
      <c r="BH71" s="741"/>
      <c r="BI71" s="742"/>
      <c r="BJ71" s="742"/>
      <c r="BK71" s="743"/>
      <c r="BL71" s="138"/>
      <c r="BM71" s="139"/>
      <c r="BN71" s="139"/>
      <c r="BO71" s="140"/>
      <c r="BP71" s="741"/>
      <c r="BQ71" s="742"/>
      <c r="BR71" s="742"/>
      <c r="BS71" s="743"/>
      <c r="BT71" s="773"/>
      <c r="BU71" s="774"/>
      <c r="BV71" s="775"/>
      <c r="BW71" s="255"/>
      <c r="BX71" s="252"/>
    </row>
    <row r="72" spans="1:76" s="234" customFormat="1" ht="12" customHeight="1">
      <c r="B72" s="253"/>
      <c r="C72" s="261"/>
      <c r="D72" s="747"/>
      <c r="E72" s="748"/>
      <c r="F72" s="747"/>
      <c r="G72" s="748"/>
      <c r="H72" s="266"/>
      <c r="I72" s="266"/>
      <c r="J72" s="267"/>
      <c r="K72" s="267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1"/>
      <c r="W72" s="22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1"/>
      <c r="AI72" s="815"/>
      <c r="AJ72" s="816"/>
      <c r="AK72" s="816"/>
      <c r="AL72" s="816"/>
      <c r="AM72" s="816"/>
      <c r="AN72" s="816"/>
      <c r="AO72" s="816"/>
      <c r="AP72" s="816"/>
      <c r="AQ72" s="816"/>
      <c r="AR72" s="817"/>
      <c r="AS72" s="776"/>
      <c r="AT72" s="761"/>
      <c r="AU72" s="762"/>
      <c r="AV72" s="741"/>
      <c r="AW72" s="742"/>
      <c r="AX72" s="742"/>
      <c r="AY72" s="743"/>
      <c r="AZ72" s="756"/>
      <c r="BA72" s="757"/>
      <c r="BB72" s="757"/>
      <c r="BC72" s="758"/>
      <c r="BD72" s="741"/>
      <c r="BE72" s="742"/>
      <c r="BF72" s="742"/>
      <c r="BG72" s="743"/>
      <c r="BH72" s="741"/>
      <c r="BI72" s="742"/>
      <c r="BJ72" s="742"/>
      <c r="BK72" s="743"/>
      <c r="BL72" s="138"/>
      <c r="BM72" s="139"/>
      <c r="BN72" s="139"/>
      <c r="BO72" s="140"/>
      <c r="BP72" s="741"/>
      <c r="BQ72" s="742"/>
      <c r="BR72" s="742"/>
      <c r="BS72" s="743"/>
      <c r="BT72" s="773"/>
      <c r="BU72" s="774"/>
      <c r="BV72" s="775"/>
      <c r="BW72" s="255"/>
      <c r="BX72" s="252"/>
    </row>
    <row r="73" spans="1:76" s="234" customFormat="1" ht="12" customHeight="1">
      <c r="B73" s="253"/>
      <c r="C73" s="261"/>
      <c r="D73" s="747"/>
      <c r="E73" s="748"/>
      <c r="F73" s="747"/>
      <c r="G73" s="748"/>
      <c r="H73" s="266"/>
      <c r="I73" s="266"/>
      <c r="J73" s="267"/>
      <c r="K73" s="267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1"/>
      <c r="W73" s="22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9"/>
      <c r="AI73" s="815"/>
      <c r="AJ73" s="816"/>
      <c r="AK73" s="816"/>
      <c r="AL73" s="816"/>
      <c r="AM73" s="816"/>
      <c r="AN73" s="816"/>
      <c r="AO73" s="816"/>
      <c r="AP73" s="816"/>
      <c r="AQ73" s="816"/>
      <c r="AR73" s="817"/>
      <c r="AS73" s="776"/>
      <c r="AT73" s="761"/>
      <c r="AU73" s="762"/>
      <c r="AV73" s="741"/>
      <c r="AW73" s="742"/>
      <c r="AX73" s="742"/>
      <c r="AY73" s="743"/>
      <c r="AZ73" s="756"/>
      <c r="BA73" s="757"/>
      <c r="BB73" s="757"/>
      <c r="BC73" s="758"/>
      <c r="BD73" s="741"/>
      <c r="BE73" s="742"/>
      <c r="BF73" s="742"/>
      <c r="BG73" s="743"/>
      <c r="BH73" s="741"/>
      <c r="BI73" s="742"/>
      <c r="BJ73" s="742"/>
      <c r="BK73" s="743"/>
      <c r="BL73" s="138"/>
      <c r="BM73" s="139"/>
      <c r="BN73" s="139"/>
      <c r="BO73" s="140"/>
      <c r="BP73" s="741"/>
      <c r="BQ73" s="742"/>
      <c r="BR73" s="742"/>
      <c r="BS73" s="743"/>
      <c r="BT73" s="770"/>
      <c r="BU73" s="771"/>
      <c r="BV73" s="772"/>
      <c r="BW73" s="255"/>
      <c r="BX73" s="252"/>
    </row>
    <row r="74" spans="1:76" s="234" customFormat="1" ht="12" customHeight="1">
      <c r="B74" s="253"/>
      <c r="C74" s="261"/>
      <c r="D74" s="747"/>
      <c r="E74" s="748"/>
      <c r="F74" s="747"/>
      <c r="G74" s="748"/>
      <c r="H74" s="266"/>
      <c r="I74" s="266"/>
      <c r="J74" s="267"/>
      <c r="K74" s="267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1"/>
      <c r="W74" s="22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9"/>
      <c r="AI74" s="815"/>
      <c r="AJ74" s="816"/>
      <c r="AK74" s="816"/>
      <c r="AL74" s="816"/>
      <c r="AM74" s="816"/>
      <c r="AN74" s="816"/>
      <c r="AO74" s="816"/>
      <c r="AP74" s="816"/>
      <c r="AQ74" s="816"/>
      <c r="AR74" s="817"/>
      <c r="AS74" s="776"/>
      <c r="AT74" s="761"/>
      <c r="AU74" s="762"/>
      <c r="AV74" s="741"/>
      <c r="AW74" s="742"/>
      <c r="AX74" s="742"/>
      <c r="AY74" s="743"/>
      <c r="AZ74" s="756"/>
      <c r="BA74" s="757"/>
      <c r="BB74" s="757"/>
      <c r="BC74" s="758"/>
      <c r="BD74" s="741"/>
      <c r="BE74" s="742"/>
      <c r="BF74" s="742"/>
      <c r="BG74" s="743"/>
      <c r="BH74" s="741"/>
      <c r="BI74" s="742"/>
      <c r="BJ74" s="742"/>
      <c r="BK74" s="743"/>
      <c r="BL74" s="138"/>
      <c r="BM74" s="139"/>
      <c r="BN74" s="139"/>
      <c r="BO74" s="140"/>
      <c r="BP74" s="741"/>
      <c r="BQ74" s="742"/>
      <c r="BR74" s="742"/>
      <c r="BS74" s="743"/>
      <c r="BT74" s="770"/>
      <c r="BU74" s="771"/>
      <c r="BV74" s="772"/>
      <c r="BW74" s="255"/>
      <c r="BX74" s="252"/>
    </row>
    <row r="75" spans="1:76" s="234" customFormat="1" ht="12" customHeight="1">
      <c r="B75" s="244"/>
      <c r="C75" s="261"/>
      <c r="D75" s="747"/>
      <c r="E75" s="748"/>
      <c r="F75" s="747"/>
      <c r="G75" s="748"/>
      <c r="H75" s="266"/>
      <c r="I75" s="266"/>
      <c r="J75" s="267"/>
      <c r="K75" s="267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/>
      <c r="W75" s="22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9"/>
      <c r="AI75" s="815"/>
      <c r="AJ75" s="816"/>
      <c r="AK75" s="816"/>
      <c r="AL75" s="816"/>
      <c r="AM75" s="816"/>
      <c r="AN75" s="816"/>
      <c r="AO75" s="816"/>
      <c r="AP75" s="816"/>
      <c r="AQ75" s="816"/>
      <c r="AR75" s="817"/>
      <c r="AS75" s="776"/>
      <c r="AT75" s="761"/>
      <c r="AU75" s="762"/>
      <c r="AV75" s="741"/>
      <c r="AW75" s="742"/>
      <c r="AX75" s="742"/>
      <c r="AY75" s="743"/>
      <c r="AZ75" s="741"/>
      <c r="BA75" s="742"/>
      <c r="BB75" s="742"/>
      <c r="BC75" s="743"/>
      <c r="BD75" s="741"/>
      <c r="BE75" s="742"/>
      <c r="BF75" s="742"/>
      <c r="BG75" s="743"/>
      <c r="BH75" s="741"/>
      <c r="BI75" s="742"/>
      <c r="BJ75" s="742"/>
      <c r="BK75" s="743"/>
      <c r="BL75" s="138"/>
      <c r="BM75" s="139"/>
      <c r="BN75" s="139"/>
      <c r="BO75" s="140"/>
      <c r="BP75" s="741"/>
      <c r="BQ75" s="742"/>
      <c r="BR75" s="742"/>
      <c r="BS75" s="743"/>
      <c r="BT75" s="770"/>
      <c r="BU75" s="771"/>
      <c r="BV75" s="772"/>
      <c r="BW75" s="255"/>
      <c r="BX75" s="252"/>
    </row>
    <row r="76" spans="1:76" s="234" customFormat="1" ht="12" customHeight="1">
      <c r="B76" s="244"/>
      <c r="C76" s="261"/>
      <c r="D76" s="747"/>
      <c r="E76" s="748"/>
      <c r="F76" s="747"/>
      <c r="G76" s="748"/>
      <c r="H76" s="266"/>
      <c r="I76" s="266"/>
      <c r="J76" s="267"/>
      <c r="K76" s="267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1"/>
      <c r="W76" s="20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9"/>
      <c r="AI76" s="815"/>
      <c r="AJ76" s="816"/>
      <c r="AK76" s="816"/>
      <c r="AL76" s="816"/>
      <c r="AM76" s="816"/>
      <c r="AN76" s="816"/>
      <c r="AO76" s="816"/>
      <c r="AP76" s="816"/>
      <c r="AQ76" s="816"/>
      <c r="AR76" s="817"/>
      <c r="AS76" s="776"/>
      <c r="AT76" s="761"/>
      <c r="AU76" s="762"/>
      <c r="AV76" s="741"/>
      <c r="AW76" s="742"/>
      <c r="AX76" s="742"/>
      <c r="AY76" s="743"/>
      <c r="AZ76" s="756"/>
      <c r="BA76" s="757"/>
      <c r="BB76" s="757"/>
      <c r="BC76" s="758"/>
      <c r="BD76" s="741"/>
      <c r="BE76" s="742"/>
      <c r="BF76" s="742"/>
      <c r="BG76" s="743"/>
      <c r="BH76" s="741"/>
      <c r="BI76" s="742"/>
      <c r="BJ76" s="742"/>
      <c r="BK76" s="743"/>
      <c r="BL76" s="138"/>
      <c r="BM76" s="139"/>
      <c r="BN76" s="139"/>
      <c r="BO76" s="140"/>
      <c r="BP76" s="741"/>
      <c r="BQ76" s="742"/>
      <c r="BR76" s="742"/>
      <c r="BS76" s="743"/>
      <c r="BT76" s="770"/>
      <c r="BU76" s="771"/>
      <c r="BV76" s="772"/>
      <c r="BW76" s="255"/>
      <c r="BX76" s="252"/>
    </row>
    <row r="77" spans="1:76" s="234" customFormat="1" ht="12" customHeight="1">
      <c r="B77" s="244"/>
      <c r="C77" s="261"/>
      <c r="D77" s="747"/>
      <c r="E77" s="748"/>
      <c r="F77" s="747"/>
      <c r="G77" s="748"/>
      <c r="H77" s="266"/>
      <c r="I77" s="266"/>
      <c r="J77" s="267"/>
      <c r="K77" s="267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/>
      <c r="W77" s="20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9"/>
      <c r="AI77" s="815"/>
      <c r="AJ77" s="816"/>
      <c r="AK77" s="816"/>
      <c r="AL77" s="816"/>
      <c r="AM77" s="816"/>
      <c r="AN77" s="816"/>
      <c r="AO77" s="816"/>
      <c r="AP77" s="816"/>
      <c r="AQ77" s="816"/>
      <c r="AR77" s="817"/>
      <c r="AS77" s="776"/>
      <c r="AT77" s="761"/>
      <c r="AU77" s="762"/>
      <c r="AV77" s="741"/>
      <c r="AW77" s="742"/>
      <c r="AX77" s="742"/>
      <c r="AY77" s="743"/>
      <c r="AZ77" s="756"/>
      <c r="BA77" s="757"/>
      <c r="BB77" s="757"/>
      <c r="BC77" s="758"/>
      <c r="BD77" s="741"/>
      <c r="BE77" s="742"/>
      <c r="BF77" s="742"/>
      <c r="BG77" s="743"/>
      <c r="BH77" s="741"/>
      <c r="BI77" s="742"/>
      <c r="BJ77" s="742"/>
      <c r="BK77" s="743"/>
      <c r="BL77" s="138"/>
      <c r="BM77" s="139"/>
      <c r="BN77" s="139"/>
      <c r="BO77" s="140"/>
      <c r="BP77" s="741"/>
      <c r="BQ77" s="742"/>
      <c r="BR77" s="742"/>
      <c r="BS77" s="743"/>
      <c r="BT77" s="770"/>
      <c r="BU77" s="771"/>
      <c r="BV77" s="772"/>
      <c r="BW77" s="255"/>
      <c r="BX77" s="252"/>
    </row>
    <row r="78" spans="1:76" ht="12.25" customHeight="1" thickBot="1">
      <c r="A78" s="269"/>
      <c r="B78" s="270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271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271"/>
      <c r="BV78" s="271"/>
      <c r="BW78" s="272"/>
      <c r="BX78" s="273"/>
    </row>
    <row r="79" spans="1:76"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6"/>
      <c r="X79" s="216"/>
      <c r="Y79" s="216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4"/>
      <c r="BS79" s="214"/>
      <c r="BT79" s="214"/>
      <c r="BU79" s="214"/>
      <c r="BV79" s="214"/>
      <c r="BW79" s="214"/>
      <c r="BX79" s="214"/>
    </row>
    <row r="80" spans="1:76"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6"/>
      <c r="X80" s="216"/>
      <c r="Y80" s="216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4"/>
      <c r="BS80" s="214"/>
      <c r="BT80" s="214"/>
      <c r="BU80" s="214"/>
      <c r="BV80" s="214"/>
      <c r="BW80" s="214"/>
      <c r="BX80" s="214"/>
    </row>
    <row r="81" spans="2:76"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6"/>
      <c r="X81" s="216"/>
      <c r="Y81" s="216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4"/>
      <c r="BS81" s="214"/>
      <c r="BT81" s="214"/>
      <c r="BU81" s="214"/>
      <c r="BV81" s="214"/>
      <c r="BW81" s="214"/>
      <c r="BX81" s="214"/>
    </row>
    <row r="82" spans="2:76"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6"/>
      <c r="X82" s="216"/>
      <c r="Y82" s="216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4"/>
      <c r="BS82" s="214"/>
      <c r="BT82" s="214"/>
      <c r="BU82" s="214"/>
      <c r="BV82" s="214"/>
      <c r="BW82" s="214"/>
      <c r="BX82" s="214"/>
    </row>
    <row r="83" spans="2:76"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6"/>
      <c r="X83" s="216"/>
      <c r="Y83" s="216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4"/>
      <c r="BS83" s="214"/>
      <c r="BT83" s="214"/>
      <c r="BU83" s="214"/>
      <c r="BV83" s="214"/>
      <c r="BW83" s="214"/>
      <c r="BX83" s="214"/>
    </row>
    <row r="84" spans="2:76"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6"/>
      <c r="X84" s="216"/>
      <c r="Y84" s="216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4"/>
      <c r="BS84" s="214"/>
      <c r="BT84" s="214"/>
      <c r="BU84" s="214"/>
      <c r="BV84" s="214"/>
      <c r="BW84" s="214"/>
      <c r="BX84" s="214"/>
    </row>
    <row r="85" spans="2:76"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6"/>
      <c r="X85" s="216"/>
      <c r="Y85" s="216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4"/>
      <c r="BJ85" s="214"/>
      <c r="BK85" s="214"/>
      <c r="BL85" s="214"/>
      <c r="BM85" s="214"/>
      <c r="BN85" s="214"/>
      <c r="BO85" s="214"/>
      <c r="BP85" s="214"/>
      <c r="BQ85" s="214"/>
      <c r="BR85" s="214"/>
      <c r="BS85" s="214"/>
      <c r="BT85" s="214"/>
      <c r="BU85" s="214"/>
      <c r="BV85" s="214"/>
      <c r="BW85" s="214"/>
      <c r="BX85" s="214"/>
    </row>
    <row r="86" spans="2:76"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6"/>
      <c r="X86" s="216"/>
      <c r="Y86" s="216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4"/>
      <c r="BJ86" s="214"/>
      <c r="BK86" s="214"/>
      <c r="BL86" s="214"/>
      <c r="BM86" s="214"/>
      <c r="BN86" s="214"/>
      <c r="BO86" s="214"/>
      <c r="BP86" s="214"/>
      <c r="BQ86" s="214"/>
      <c r="BR86" s="214"/>
      <c r="BS86" s="214"/>
      <c r="BT86" s="214"/>
      <c r="BU86" s="214"/>
      <c r="BV86" s="214"/>
      <c r="BW86" s="214"/>
      <c r="BX86" s="214"/>
    </row>
    <row r="87" spans="2:76"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6"/>
      <c r="X87" s="216"/>
      <c r="Y87" s="216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4"/>
      <c r="BJ87" s="214"/>
      <c r="BK87" s="214"/>
      <c r="BL87" s="214"/>
      <c r="BM87" s="214"/>
      <c r="BN87" s="214"/>
      <c r="BO87" s="214"/>
      <c r="BP87" s="214"/>
      <c r="BQ87" s="214"/>
      <c r="BR87" s="214"/>
      <c r="BS87" s="214"/>
      <c r="BT87" s="214"/>
      <c r="BU87" s="214"/>
      <c r="BV87" s="214"/>
      <c r="BW87" s="214"/>
      <c r="BX87" s="214"/>
    </row>
    <row r="88" spans="2:76"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6"/>
      <c r="X88" s="216"/>
      <c r="Y88" s="216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4"/>
      <c r="BJ88" s="214"/>
      <c r="BK88" s="214"/>
      <c r="BL88" s="214"/>
      <c r="BM88" s="214"/>
      <c r="BN88" s="214"/>
      <c r="BO88" s="214"/>
      <c r="BP88" s="214"/>
      <c r="BQ88" s="214"/>
      <c r="BR88" s="214"/>
      <c r="BS88" s="214"/>
      <c r="BT88" s="214"/>
      <c r="BU88" s="214"/>
      <c r="BV88" s="214"/>
      <c r="BW88" s="214"/>
      <c r="BX88" s="214"/>
    </row>
    <row r="89" spans="2:76"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6"/>
      <c r="X89" s="216"/>
      <c r="Y89" s="216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4"/>
      <c r="BJ89" s="214"/>
      <c r="BK89" s="214"/>
      <c r="BL89" s="214"/>
      <c r="BM89" s="214"/>
      <c r="BN89" s="214"/>
      <c r="BO89" s="214"/>
      <c r="BP89" s="214"/>
      <c r="BQ89" s="214"/>
      <c r="BR89" s="214"/>
      <c r="BS89" s="214"/>
      <c r="BT89" s="214"/>
      <c r="BU89" s="214"/>
      <c r="BV89" s="214"/>
      <c r="BW89" s="214"/>
      <c r="BX89" s="214"/>
    </row>
    <row r="90" spans="2:76"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6"/>
      <c r="X90" s="216"/>
      <c r="Y90" s="216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4"/>
      <c r="BJ90" s="214"/>
      <c r="BK90" s="214"/>
      <c r="BL90" s="214"/>
      <c r="BM90" s="214"/>
      <c r="BN90" s="214"/>
      <c r="BO90" s="214"/>
      <c r="BP90" s="214"/>
      <c r="BQ90" s="214"/>
      <c r="BR90" s="214"/>
      <c r="BS90" s="214"/>
      <c r="BT90" s="214"/>
      <c r="BU90" s="214"/>
      <c r="BV90" s="214"/>
      <c r="BW90" s="214"/>
      <c r="BX90" s="214"/>
    </row>
    <row r="91" spans="2:76"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6"/>
      <c r="X91" s="216"/>
      <c r="Y91" s="216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4"/>
      <c r="BJ91" s="214"/>
      <c r="BK91" s="214"/>
      <c r="BL91" s="214"/>
      <c r="BM91" s="214"/>
      <c r="BN91" s="214"/>
      <c r="BO91" s="214"/>
      <c r="BP91" s="214"/>
      <c r="BQ91" s="214"/>
      <c r="BR91" s="214"/>
      <c r="BS91" s="214"/>
      <c r="BT91" s="214"/>
      <c r="BU91" s="214"/>
      <c r="BV91" s="214"/>
      <c r="BW91" s="214"/>
      <c r="BX91" s="214"/>
    </row>
    <row r="92" spans="2:76"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6"/>
      <c r="X92" s="216"/>
      <c r="Y92" s="216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4"/>
      <c r="BJ92" s="214"/>
      <c r="BK92" s="214"/>
      <c r="BL92" s="214"/>
      <c r="BM92" s="214"/>
      <c r="BN92" s="214"/>
      <c r="BO92" s="214"/>
      <c r="BP92" s="214"/>
      <c r="BQ92" s="214"/>
      <c r="BR92" s="214"/>
      <c r="BS92" s="214"/>
      <c r="BT92" s="214"/>
      <c r="BU92" s="214"/>
      <c r="BV92" s="214"/>
      <c r="BW92" s="214"/>
      <c r="BX92" s="214"/>
    </row>
    <row r="93" spans="2:76"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6"/>
      <c r="X93" s="216"/>
      <c r="Y93" s="216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4"/>
      <c r="BJ93" s="214"/>
      <c r="BK93" s="214"/>
      <c r="BL93" s="214"/>
      <c r="BM93" s="214"/>
      <c r="BN93" s="214"/>
      <c r="BO93" s="214"/>
      <c r="BP93" s="214"/>
      <c r="BQ93" s="214"/>
      <c r="BR93" s="214"/>
      <c r="BS93" s="214"/>
      <c r="BT93" s="214"/>
      <c r="BU93" s="214"/>
      <c r="BV93" s="214"/>
      <c r="BW93" s="214"/>
      <c r="BX93" s="214"/>
    </row>
    <row r="94" spans="2:76"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6"/>
      <c r="X94" s="216"/>
      <c r="Y94" s="216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4"/>
      <c r="BJ94" s="214"/>
      <c r="BK94" s="214"/>
      <c r="BL94" s="214"/>
      <c r="BM94" s="214"/>
      <c r="BN94" s="214"/>
      <c r="BO94" s="214"/>
      <c r="BP94" s="214"/>
      <c r="BQ94" s="214"/>
      <c r="BR94" s="214"/>
      <c r="BS94" s="214"/>
      <c r="BT94" s="214"/>
      <c r="BU94" s="214"/>
      <c r="BV94" s="214"/>
      <c r="BW94" s="214"/>
      <c r="BX94" s="214"/>
    </row>
    <row r="95" spans="2:76"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6"/>
      <c r="X95" s="216"/>
      <c r="Y95" s="216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4"/>
      <c r="BS95" s="214"/>
      <c r="BT95" s="214"/>
      <c r="BU95" s="214"/>
      <c r="BV95" s="214"/>
      <c r="BW95" s="214"/>
      <c r="BX95" s="214"/>
    </row>
    <row r="96" spans="2:76"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6"/>
      <c r="X96" s="216"/>
      <c r="Y96" s="216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4"/>
      <c r="BS96" s="214"/>
      <c r="BT96" s="214"/>
      <c r="BU96" s="214"/>
      <c r="BV96" s="214"/>
      <c r="BW96" s="214"/>
      <c r="BX96" s="214"/>
    </row>
    <row r="97" spans="2:76"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6"/>
      <c r="X97" s="216"/>
      <c r="Y97" s="216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4"/>
      <c r="BS97" s="214"/>
      <c r="BT97" s="214"/>
      <c r="BU97" s="214"/>
      <c r="BV97" s="214"/>
      <c r="BW97" s="214"/>
      <c r="BX97" s="214"/>
    </row>
    <row r="98" spans="2:76"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6"/>
      <c r="X98" s="216"/>
      <c r="Y98" s="216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</row>
    <row r="99" spans="2:76"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6"/>
      <c r="X99" s="216"/>
      <c r="Y99" s="216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4"/>
      <c r="BS99" s="214"/>
      <c r="BT99" s="214"/>
      <c r="BU99" s="214"/>
      <c r="BV99" s="214"/>
      <c r="BW99" s="214"/>
      <c r="BX99" s="214"/>
    </row>
    <row r="100" spans="2:76"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6"/>
      <c r="X100" s="216"/>
      <c r="Y100" s="216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4"/>
      <c r="BS100" s="214"/>
      <c r="BT100" s="214"/>
      <c r="BU100" s="214"/>
      <c r="BV100" s="214"/>
      <c r="BW100" s="214"/>
      <c r="BX100" s="214"/>
    </row>
    <row r="101" spans="2:76"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6"/>
      <c r="X101" s="216"/>
      <c r="Y101" s="216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4"/>
      <c r="BJ101" s="214"/>
      <c r="BK101" s="214"/>
      <c r="BL101" s="214"/>
      <c r="BM101" s="214"/>
      <c r="BN101" s="214"/>
      <c r="BO101" s="214"/>
      <c r="BP101" s="214"/>
      <c r="BQ101" s="214"/>
      <c r="BR101" s="214"/>
      <c r="BS101" s="214"/>
      <c r="BT101" s="214"/>
      <c r="BU101" s="214"/>
      <c r="BV101" s="214"/>
      <c r="BW101" s="214"/>
      <c r="BX101" s="214"/>
    </row>
    <row r="102" spans="2:76"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6"/>
      <c r="X102" s="216"/>
      <c r="Y102" s="216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4"/>
      <c r="BS102" s="214"/>
      <c r="BT102" s="214"/>
      <c r="BU102" s="214"/>
      <c r="BV102" s="214"/>
      <c r="BW102" s="214"/>
      <c r="BX102" s="214"/>
    </row>
    <row r="103" spans="2:76"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6"/>
      <c r="X103" s="216"/>
      <c r="Y103" s="216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4"/>
      <c r="BS103" s="214"/>
      <c r="BT103" s="214"/>
      <c r="BU103" s="214"/>
      <c r="BV103" s="214"/>
      <c r="BW103" s="214"/>
      <c r="BX103" s="214"/>
    </row>
    <row r="104" spans="2:76"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6"/>
      <c r="X104" s="216"/>
      <c r="Y104" s="216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4"/>
      <c r="BS104" s="214"/>
      <c r="BT104" s="214"/>
      <c r="BU104" s="214"/>
      <c r="BV104" s="214"/>
      <c r="BW104" s="214"/>
      <c r="BX104" s="214"/>
    </row>
    <row r="105" spans="2:76"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6"/>
      <c r="X105" s="216"/>
      <c r="Y105" s="216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4"/>
      <c r="BS105" s="214"/>
      <c r="BT105" s="214"/>
      <c r="BU105" s="214"/>
      <c r="BV105" s="214"/>
      <c r="BW105" s="214"/>
      <c r="BX105" s="214"/>
    </row>
    <row r="106" spans="2:76"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6"/>
      <c r="X106" s="216"/>
      <c r="Y106" s="216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4"/>
      <c r="BS106" s="214"/>
      <c r="BT106" s="214"/>
      <c r="BU106" s="214"/>
      <c r="BV106" s="214"/>
      <c r="BW106" s="214"/>
      <c r="BX106" s="214"/>
    </row>
    <row r="107" spans="2:76"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6"/>
      <c r="X107" s="216"/>
      <c r="Y107" s="216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4"/>
      <c r="BS107" s="214"/>
      <c r="BT107" s="214"/>
      <c r="BU107" s="214"/>
      <c r="BV107" s="214"/>
      <c r="BW107" s="214"/>
      <c r="BX107" s="214"/>
    </row>
    <row r="108" spans="2:76"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6"/>
      <c r="X108" s="216"/>
      <c r="Y108" s="216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4"/>
      <c r="BS108" s="214"/>
      <c r="BT108" s="214"/>
      <c r="BU108" s="214"/>
      <c r="BV108" s="214"/>
      <c r="BW108" s="214"/>
      <c r="BX108" s="214"/>
    </row>
    <row r="109" spans="2:76"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6"/>
      <c r="X109" s="216"/>
      <c r="Y109" s="216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4"/>
      <c r="BJ109" s="214"/>
      <c r="BK109" s="214"/>
      <c r="BL109" s="214"/>
      <c r="BM109" s="214"/>
      <c r="BN109" s="214"/>
      <c r="BO109" s="214"/>
      <c r="BP109" s="214"/>
      <c r="BQ109" s="214"/>
      <c r="BR109" s="214"/>
      <c r="BS109" s="214"/>
      <c r="BT109" s="214"/>
      <c r="BU109" s="214"/>
      <c r="BV109" s="214"/>
      <c r="BW109" s="214"/>
      <c r="BX109" s="214"/>
    </row>
    <row r="110" spans="2:76"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6"/>
      <c r="X110" s="216"/>
      <c r="Y110" s="216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4"/>
      <c r="BS110" s="214"/>
      <c r="BT110" s="214"/>
      <c r="BU110" s="214"/>
      <c r="BV110" s="214"/>
      <c r="BW110" s="214"/>
      <c r="BX110" s="214"/>
    </row>
    <row r="111" spans="2:76"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6"/>
      <c r="X111" s="216"/>
      <c r="Y111" s="216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4"/>
      <c r="BS111" s="214"/>
      <c r="BT111" s="214"/>
      <c r="BU111" s="214"/>
      <c r="BV111" s="214"/>
      <c r="BW111" s="214"/>
      <c r="BX111" s="214"/>
    </row>
    <row r="112" spans="2:76"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6"/>
      <c r="X112" s="216"/>
      <c r="Y112" s="216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4"/>
      <c r="BS112" s="214"/>
      <c r="BT112" s="214"/>
      <c r="BU112" s="214"/>
      <c r="BV112" s="214"/>
      <c r="BW112" s="214"/>
      <c r="BX112" s="214"/>
    </row>
    <row r="113" spans="2:76"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6"/>
      <c r="X113" s="216"/>
      <c r="Y113" s="216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4"/>
      <c r="BS113" s="214"/>
      <c r="BT113" s="214"/>
      <c r="BU113" s="214"/>
      <c r="BV113" s="214"/>
      <c r="BW113" s="214"/>
      <c r="BX113" s="214"/>
    </row>
    <row r="114" spans="2:76"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6"/>
      <c r="X114" s="216"/>
      <c r="Y114" s="216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</row>
    <row r="115" spans="2:76"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6"/>
      <c r="X115" s="216"/>
      <c r="Y115" s="216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</row>
    <row r="116" spans="2:76"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6"/>
      <c r="X116" s="216"/>
      <c r="Y116" s="216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214"/>
      <c r="BT116" s="214"/>
      <c r="BU116" s="214"/>
      <c r="BV116" s="214"/>
      <c r="BW116" s="214"/>
      <c r="BX116" s="214"/>
    </row>
    <row r="117" spans="2:76"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6"/>
      <c r="X117" s="216"/>
      <c r="Y117" s="216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</row>
    <row r="118" spans="2:76"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6"/>
      <c r="X118" s="216"/>
      <c r="Y118" s="216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</row>
    <row r="119" spans="2:76"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6"/>
      <c r="X119" s="216"/>
      <c r="Y119" s="216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</row>
    <row r="120" spans="2:76"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6"/>
      <c r="X120" s="216"/>
      <c r="Y120" s="216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</row>
    <row r="121" spans="2:76"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6"/>
      <c r="X121" s="216"/>
      <c r="Y121" s="216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4"/>
      <c r="BJ121" s="214"/>
      <c r="BK121" s="214"/>
      <c r="BL121" s="214"/>
      <c r="BM121" s="214"/>
      <c r="BN121" s="214"/>
      <c r="BO121" s="214"/>
      <c r="BP121" s="214"/>
      <c r="BQ121" s="214"/>
      <c r="BR121" s="214"/>
      <c r="BS121" s="214"/>
      <c r="BT121" s="214"/>
      <c r="BU121" s="214"/>
      <c r="BV121" s="214"/>
      <c r="BW121" s="214"/>
      <c r="BX121" s="214"/>
    </row>
    <row r="122" spans="2:76"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6"/>
      <c r="X122" s="216"/>
      <c r="Y122" s="216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4"/>
      <c r="BJ122" s="214"/>
      <c r="BK122" s="214"/>
      <c r="BL122" s="214"/>
      <c r="BM122" s="214"/>
      <c r="BN122" s="214"/>
      <c r="BO122" s="214"/>
      <c r="BP122" s="214"/>
      <c r="BQ122" s="214"/>
      <c r="BR122" s="214"/>
      <c r="BS122" s="214"/>
      <c r="BT122" s="214"/>
      <c r="BU122" s="214"/>
      <c r="BV122" s="214"/>
      <c r="BW122" s="214"/>
      <c r="BX122" s="214"/>
    </row>
    <row r="123" spans="2:76"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6"/>
      <c r="X123" s="216"/>
      <c r="Y123" s="216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4"/>
      <c r="BJ123" s="214"/>
      <c r="BK123" s="214"/>
      <c r="BL123" s="214"/>
      <c r="BM123" s="214"/>
      <c r="BN123" s="214"/>
      <c r="BO123" s="214"/>
      <c r="BP123" s="214"/>
      <c r="BQ123" s="214"/>
      <c r="BR123" s="214"/>
      <c r="BS123" s="214"/>
      <c r="BT123" s="214"/>
      <c r="BU123" s="214"/>
      <c r="BV123" s="214"/>
      <c r="BW123" s="214"/>
      <c r="BX123" s="214"/>
    </row>
    <row r="124" spans="2:76"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6"/>
      <c r="X124" s="216"/>
      <c r="Y124" s="216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</row>
    <row r="125" spans="2:76"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6"/>
      <c r="X125" s="216"/>
      <c r="Y125" s="216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</row>
    <row r="126" spans="2:76"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6"/>
      <c r="X126" s="216"/>
      <c r="Y126" s="216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  <c r="AX126" s="214"/>
      <c r="AY126" s="214"/>
      <c r="AZ126" s="214"/>
      <c r="BA126" s="214"/>
      <c r="BB126" s="214"/>
      <c r="BC126" s="214"/>
      <c r="BD126" s="214"/>
      <c r="BE126" s="214"/>
      <c r="BF126" s="214"/>
      <c r="BG126" s="214"/>
      <c r="BH126" s="214"/>
      <c r="BI126" s="214"/>
      <c r="BJ126" s="214"/>
      <c r="BK126" s="214"/>
      <c r="BL126" s="214"/>
      <c r="BM126" s="214"/>
      <c r="BN126" s="214"/>
      <c r="BO126" s="214"/>
      <c r="BP126" s="214"/>
      <c r="BQ126" s="214"/>
      <c r="BR126" s="214"/>
      <c r="BS126" s="214"/>
      <c r="BT126" s="214"/>
      <c r="BU126" s="214"/>
      <c r="BV126" s="214"/>
      <c r="BW126" s="214"/>
      <c r="BX126" s="214"/>
    </row>
    <row r="127" spans="2:76"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6"/>
      <c r="X127" s="216"/>
      <c r="Y127" s="216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4"/>
      <c r="BB127" s="214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4"/>
      <c r="BS127" s="214"/>
      <c r="BT127" s="214"/>
      <c r="BU127" s="214"/>
      <c r="BV127" s="214"/>
      <c r="BW127" s="214"/>
      <c r="BX127" s="214"/>
    </row>
    <row r="128" spans="2:76"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6"/>
      <c r="X128" s="216"/>
      <c r="Y128" s="216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4"/>
      <c r="BB128" s="214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4"/>
      <c r="BS128" s="214"/>
      <c r="BT128" s="214"/>
      <c r="BU128" s="214"/>
      <c r="BV128" s="214"/>
      <c r="BW128" s="214"/>
      <c r="BX128" s="214"/>
    </row>
    <row r="129" spans="2:76"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6"/>
      <c r="X129" s="216"/>
      <c r="Y129" s="216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4"/>
      <c r="BB129" s="214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4"/>
      <c r="BS129" s="214"/>
      <c r="BT129" s="214"/>
      <c r="BU129" s="214"/>
      <c r="BV129" s="214"/>
      <c r="BW129" s="214"/>
      <c r="BX129" s="214"/>
    </row>
    <row r="130" spans="2:76"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6"/>
      <c r="X130" s="216"/>
      <c r="Y130" s="216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4"/>
      <c r="BB130" s="214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4"/>
      <c r="BS130" s="214"/>
      <c r="BT130" s="214"/>
      <c r="BU130" s="214"/>
      <c r="BV130" s="214"/>
      <c r="BW130" s="214"/>
      <c r="BX130" s="214"/>
    </row>
    <row r="131" spans="2:76"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6"/>
      <c r="X131" s="216"/>
      <c r="Y131" s="216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4"/>
      <c r="BB131" s="214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4"/>
      <c r="BS131" s="214"/>
      <c r="BT131" s="214"/>
      <c r="BU131" s="214"/>
      <c r="BV131" s="214"/>
      <c r="BW131" s="214"/>
      <c r="BX131" s="214"/>
    </row>
    <row r="132" spans="2:76"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6"/>
      <c r="X132" s="216"/>
      <c r="Y132" s="216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4"/>
      <c r="BB132" s="214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4"/>
      <c r="BS132" s="214"/>
      <c r="BT132" s="214"/>
      <c r="BU132" s="214"/>
      <c r="BV132" s="214"/>
      <c r="BW132" s="214"/>
      <c r="BX132" s="214"/>
    </row>
    <row r="133" spans="2:76"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6"/>
      <c r="X133" s="216"/>
      <c r="Y133" s="216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  <c r="AX133" s="214"/>
      <c r="AY133" s="214"/>
      <c r="AZ133" s="214"/>
      <c r="BA133" s="214"/>
      <c r="BB133" s="214"/>
      <c r="BC133" s="214"/>
      <c r="BD133" s="214"/>
      <c r="BE133" s="214"/>
      <c r="BF133" s="214"/>
      <c r="BG133" s="214"/>
      <c r="BH133" s="214"/>
      <c r="BI133" s="214"/>
      <c r="BJ133" s="214"/>
      <c r="BK133" s="214"/>
      <c r="BL133" s="214"/>
      <c r="BM133" s="214"/>
      <c r="BN133" s="214"/>
      <c r="BO133" s="214"/>
      <c r="BP133" s="214"/>
      <c r="BQ133" s="214"/>
      <c r="BR133" s="214"/>
      <c r="BS133" s="214"/>
      <c r="BT133" s="214"/>
      <c r="BU133" s="214"/>
      <c r="BV133" s="214"/>
      <c r="BW133" s="214"/>
      <c r="BX133" s="214"/>
    </row>
  </sheetData>
  <mergeCells count="646">
    <mergeCell ref="N5:T5"/>
    <mergeCell ref="U5:AA5"/>
    <mergeCell ref="AB5:AK5"/>
    <mergeCell ref="Q12:U12"/>
    <mergeCell ref="C13:H13"/>
    <mergeCell ref="I13:P13"/>
    <mergeCell ref="Q13:U13"/>
    <mergeCell ref="B2:M5"/>
    <mergeCell ref="N2:T2"/>
    <mergeCell ref="U2:AA2"/>
    <mergeCell ref="AB2:AK2"/>
    <mergeCell ref="N3:T3"/>
    <mergeCell ref="U3:AA3"/>
    <mergeCell ref="AB3:AK3"/>
    <mergeCell ref="N4:T4"/>
    <mergeCell ref="U4:AA4"/>
    <mergeCell ref="AB4:AK4"/>
    <mergeCell ref="BT18:BV19"/>
    <mergeCell ref="AV19:AY19"/>
    <mergeCell ref="AZ19:BC19"/>
    <mergeCell ref="BD19:BG19"/>
    <mergeCell ref="BH19:BK19"/>
    <mergeCell ref="BL19:BO19"/>
    <mergeCell ref="C14:H14"/>
    <mergeCell ref="I14:P14"/>
    <mergeCell ref="Q14:U14"/>
    <mergeCell ref="V14:AB14"/>
    <mergeCell ref="AS14:BC14"/>
    <mergeCell ref="C18:C19"/>
    <mergeCell ref="D18:E19"/>
    <mergeCell ref="F18:G19"/>
    <mergeCell ref="H18:K18"/>
    <mergeCell ref="L18:V19"/>
    <mergeCell ref="BP19:BS19"/>
    <mergeCell ref="W18:AH19"/>
    <mergeCell ref="AI18:AR19"/>
    <mergeCell ref="AS18:AU19"/>
    <mergeCell ref="AV18:BS18"/>
    <mergeCell ref="BP20:BS20"/>
    <mergeCell ref="BT20:BV20"/>
    <mergeCell ref="D21:E21"/>
    <mergeCell ref="F21:G21"/>
    <mergeCell ref="AS21:AU21"/>
    <mergeCell ref="AV21:AY21"/>
    <mergeCell ref="AZ21:BC21"/>
    <mergeCell ref="BD21:BG21"/>
    <mergeCell ref="BH21:BK21"/>
    <mergeCell ref="BL21:BO21"/>
    <mergeCell ref="BP21:BS21"/>
    <mergeCell ref="BT21:BV21"/>
    <mergeCell ref="D20:E20"/>
    <mergeCell ref="F20:G20"/>
    <mergeCell ref="AI20:AR20"/>
    <mergeCell ref="AS20:AU20"/>
    <mergeCell ref="AV20:AY20"/>
    <mergeCell ref="AZ20:BC20"/>
    <mergeCell ref="BD20:BG20"/>
    <mergeCell ref="BH20:BK20"/>
    <mergeCell ref="BL20:BO20"/>
    <mergeCell ref="AI21:AR21"/>
    <mergeCell ref="BT22:BV22"/>
    <mergeCell ref="D23:E23"/>
    <mergeCell ref="F23:G23"/>
    <mergeCell ref="AI23:AR23"/>
    <mergeCell ref="AS23:AU23"/>
    <mergeCell ref="AV23:AY23"/>
    <mergeCell ref="AZ23:BC23"/>
    <mergeCell ref="BD23:BG23"/>
    <mergeCell ref="BH23:BK23"/>
    <mergeCell ref="BL23:BO23"/>
    <mergeCell ref="BP23:BS23"/>
    <mergeCell ref="BT23:BV23"/>
    <mergeCell ref="D22:E22"/>
    <mergeCell ref="F22:G22"/>
    <mergeCell ref="AS22:AU22"/>
    <mergeCell ref="AV22:AY22"/>
    <mergeCell ref="AZ22:BC22"/>
    <mergeCell ref="BD22:BG22"/>
    <mergeCell ref="BH22:BK22"/>
    <mergeCell ref="BL22:BO22"/>
    <mergeCell ref="BP22:BS22"/>
    <mergeCell ref="BP24:BS24"/>
    <mergeCell ref="BT24:BV24"/>
    <mergeCell ref="D25:E25"/>
    <mergeCell ref="F25:G25"/>
    <mergeCell ref="AS25:AU25"/>
    <mergeCell ref="AV25:AY25"/>
    <mergeCell ref="AZ25:BC25"/>
    <mergeCell ref="BD25:BG25"/>
    <mergeCell ref="BH25:BK25"/>
    <mergeCell ref="BL25:BO25"/>
    <mergeCell ref="BP25:BS25"/>
    <mergeCell ref="BT25:BV25"/>
    <mergeCell ref="D24:E24"/>
    <mergeCell ref="F24:G24"/>
    <mergeCell ref="AS24:AU24"/>
    <mergeCell ref="AV24:AY24"/>
    <mergeCell ref="AZ24:BC24"/>
    <mergeCell ref="BD24:BG24"/>
    <mergeCell ref="BH24:BK24"/>
    <mergeCell ref="BL24:BO24"/>
    <mergeCell ref="AI24:AR24"/>
    <mergeCell ref="AI25:AR25"/>
    <mergeCell ref="BT26:BV26"/>
    <mergeCell ref="D27:E27"/>
    <mergeCell ref="F27:G27"/>
    <mergeCell ref="AS27:AU27"/>
    <mergeCell ref="AV27:AY27"/>
    <mergeCell ref="AZ27:BC27"/>
    <mergeCell ref="BD27:BG27"/>
    <mergeCell ref="BH27:BK27"/>
    <mergeCell ref="BL27:BO27"/>
    <mergeCell ref="BP27:BS27"/>
    <mergeCell ref="BT27:BV27"/>
    <mergeCell ref="D26:E26"/>
    <mergeCell ref="F26:G26"/>
    <mergeCell ref="AS26:AU26"/>
    <mergeCell ref="AV26:AY26"/>
    <mergeCell ref="AZ26:BC26"/>
    <mergeCell ref="BD26:BG26"/>
    <mergeCell ref="BH26:BK26"/>
    <mergeCell ref="BL26:BO26"/>
    <mergeCell ref="BP26:BS26"/>
    <mergeCell ref="D28:E28"/>
    <mergeCell ref="F28:G28"/>
    <mergeCell ref="AS28:AU28"/>
    <mergeCell ref="AV28:AY28"/>
    <mergeCell ref="AZ28:BC28"/>
    <mergeCell ref="BT29:BV29"/>
    <mergeCell ref="D30:E30"/>
    <mergeCell ref="F30:G30"/>
    <mergeCell ref="AS30:AU30"/>
    <mergeCell ref="AV30:AY30"/>
    <mergeCell ref="AZ30:BC30"/>
    <mergeCell ref="BD28:BG28"/>
    <mergeCell ref="BH28:BK28"/>
    <mergeCell ref="BL28:BO28"/>
    <mergeCell ref="BP28:BS28"/>
    <mergeCell ref="BT28:BV28"/>
    <mergeCell ref="D29:E29"/>
    <mergeCell ref="F29:G29"/>
    <mergeCell ref="AS29:AU29"/>
    <mergeCell ref="AV29:AY29"/>
    <mergeCell ref="AZ29:BC29"/>
    <mergeCell ref="D31:E31"/>
    <mergeCell ref="F31:G31"/>
    <mergeCell ref="AI31:AR31"/>
    <mergeCell ref="AS31:AU31"/>
    <mergeCell ref="AV31:AY31"/>
    <mergeCell ref="BD29:BG29"/>
    <mergeCell ref="BH29:BK29"/>
    <mergeCell ref="BL29:BO29"/>
    <mergeCell ref="BP29:BS29"/>
    <mergeCell ref="AZ31:BC31"/>
    <mergeCell ref="BD31:BG31"/>
    <mergeCell ref="BH31:BK31"/>
    <mergeCell ref="BL31:BO31"/>
    <mergeCell ref="BP31:BS31"/>
    <mergeCell ref="BT31:BV31"/>
    <mergeCell ref="BD30:BG30"/>
    <mergeCell ref="BH30:BK30"/>
    <mergeCell ref="BL30:BO30"/>
    <mergeCell ref="BP30:BS30"/>
    <mergeCell ref="BT30:BV30"/>
    <mergeCell ref="D33:E33"/>
    <mergeCell ref="F33:G33"/>
    <mergeCell ref="AI33:AR33"/>
    <mergeCell ref="AS33:AU33"/>
    <mergeCell ref="AV33:AY33"/>
    <mergeCell ref="D32:E32"/>
    <mergeCell ref="F32:G32"/>
    <mergeCell ref="AI32:AR32"/>
    <mergeCell ref="AS32:AU32"/>
    <mergeCell ref="AV32:AY32"/>
    <mergeCell ref="AZ33:BC33"/>
    <mergeCell ref="BD33:BG33"/>
    <mergeCell ref="BH33:BK33"/>
    <mergeCell ref="BL33:BO33"/>
    <mergeCell ref="BP33:BS33"/>
    <mergeCell ref="BT33:BV33"/>
    <mergeCell ref="BD32:BG32"/>
    <mergeCell ref="BH32:BK32"/>
    <mergeCell ref="D34:E34"/>
    <mergeCell ref="F34:G34"/>
    <mergeCell ref="AI34:AR34"/>
    <mergeCell ref="AS34:AU34"/>
    <mergeCell ref="AV34:AY34"/>
    <mergeCell ref="BL32:BO32"/>
    <mergeCell ref="BP32:BS32"/>
    <mergeCell ref="BT32:BV32"/>
    <mergeCell ref="AZ32:BC32"/>
    <mergeCell ref="BD34:BG34"/>
    <mergeCell ref="BH34:BK34"/>
    <mergeCell ref="BL34:BO34"/>
    <mergeCell ref="BP34:BS34"/>
    <mergeCell ref="BT34:BV34"/>
    <mergeCell ref="AZ34:BC34"/>
    <mergeCell ref="BT36:BV36"/>
    <mergeCell ref="D37:E37"/>
    <mergeCell ref="F37:G37"/>
    <mergeCell ref="AI37:AR37"/>
    <mergeCell ref="AS37:AU37"/>
    <mergeCell ref="AV37:AY37"/>
    <mergeCell ref="AZ35:BC35"/>
    <mergeCell ref="BD35:BG35"/>
    <mergeCell ref="BH35:BK35"/>
    <mergeCell ref="BP35:BS35"/>
    <mergeCell ref="BT35:BV35"/>
    <mergeCell ref="D36:E36"/>
    <mergeCell ref="F36:G36"/>
    <mergeCell ref="AI36:AR36"/>
    <mergeCell ref="AS36:AU36"/>
    <mergeCell ref="AV36:AY36"/>
    <mergeCell ref="D35:E35"/>
    <mergeCell ref="F35:G35"/>
    <mergeCell ref="AI35:AR35"/>
    <mergeCell ref="AS35:AU35"/>
    <mergeCell ref="AV35:AY35"/>
    <mergeCell ref="D38:E38"/>
    <mergeCell ref="F38:G38"/>
    <mergeCell ref="AI38:AR38"/>
    <mergeCell ref="AS38:AU38"/>
    <mergeCell ref="AV38:AY38"/>
    <mergeCell ref="AZ36:BC36"/>
    <mergeCell ref="BD36:BG36"/>
    <mergeCell ref="BH36:BK36"/>
    <mergeCell ref="BP36:BS36"/>
    <mergeCell ref="AZ38:BC38"/>
    <mergeCell ref="BD38:BG38"/>
    <mergeCell ref="BH38:BK38"/>
    <mergeCell ref="BL38:BO38"/>
    <mergeCell ref="BP38:BS38"/>
    <mergeCell ref="BT38:BV38"/>
    <mergeCell ref="AZ37:BC37"/>
    <mergeCell ref="BD37:BG37"/>
    <mergeCell ref="BH37:BK37"/>
    <mergeCell ref="BP37:BS37"/>
    <mergeCell ref="BT37:BV37"/>
    <mergeCell ref="D40:E40"/>
    <mergeCell ref="F40:G40"/>
    <mergeCell ref="AI40:AR40"/>
    <mergeCell ref="AS40:AU40"/>
    <mergeCell ref="AV40:AY40"/>
    <mergeCell ref="D39:E39"/>
    <mergeCell ref="F39:G39"/>
    <mergeCell ref="AI39:AR39"/>
    <mergeCell ref="AS39:AU39"/>
    <mergeCell ref="AV39:AY39"/>
    <mergeCell ref="AZ40:BC40"/>
    <mergeCell ref="BD40:BG40"/>
    <mergeCell ref="BH40:BK40"/>
    <mergeCell ref="BL40:BO40"/>
    <mergeCell ref="BP40:BS40"/>
    <mergeCell ref="BT40:BV40"/>
    <mergeCell ref="BD39:BG39"/>
    <mergeCell ref="BH39:BK39"/>
    <mergeCell ref="BL39:BO39"/>
    <mergeCell ref="BP39:BS39"/>
    <mergeCell ref="BT39:BV39"/>
    <mergeCell ref="AZ39:BC39"/>
    <mergeCell ref="D42:E42"/>
    <mergeCell ref="F42:G42"/>
    <mergeCell ref="AI42:AR42"/>
    <mergeCell ref="AS42:AU42"/>
    <mergeCell ref="AV42:AY42"/>
    <mergeCell ref="D41:E41"/>
    <mergeCell ref="F41:G41"/>
    <mergeCell ref="AI41:AR41"/>
    <mergeCell ref="AS41:AU41"/>
    <mergeCell ref="AV41:AY41"/>
    <mergeCell ref="AZ42:BC42"/>
    <mergeCell ref="BD42:BG42"/>
    <mergeCell ref="BH42:BK42"/>
    <mergeCell ref="BL42:BO42"/>
    <mergeCell ref="BP42:BS42"/>
    <mergeCell ref="BT42:BV42"/>
    <mergeCell ref="BD41:BG41"/>
    <mergeCell ref="BH41:BK41"/>
    <mergeCell ref="BL41:BO41"/>
    <mergeCell ref="BP41:BS41"/>
    <mergeCell ref="BT41:BV41"/>
    <mergeCell ref="AZ41:BC41"/>
    <mergeCell ref="BD43:BG43"/>
    <mergeCell ref="BH43:BK43"/>
    <mergeCell ref="BP43:BS43"/>
    <mergeCell ref="BT43:BV43"/>
    <mergeCell ref="D44:E44"/>
    <mergeCell ref="F44:G44"/>
    <mergeCell ref="AI44:AR44"/>
    <mergeCell ref="AS44:AU44"/>
    <mergeCell ref="AV44:AY44"/>
    <mergeCell ref="AZ44:BC44"/>
    <mergeCell ref="D43:E43"/>
    <mergeCell ref="F43:G43"/>
    <mergeCell ref="AI43:AR43"/>
    <mergeCell ref="AS43:AU43"/>
    <mergeCell ref="AV43:AY43"/>
    <mergeCell ref="AZ43:BC43"/>
    <mergeCell ref="BD44:BG44"/>
    <mergeCell ref="BH44:BK44"/>
    <mergeCell ref="BP44:BS44"/>
    <mergeCell ref="BT44:BV44"/>
    <mergeCell ref="BT45:BV45"/>
    <mergeCell ref="D46:E46"/>
    <mergeCell ref="F46:G46"/>
    <mergeCell ref="AI46:AR46"/>
    <mergeCell ref="AS46:AU46"/>
    <mergeCell ref="AV46:AY46"/>
    <mergeCell ref="AZ46:BC46"/>
    <mergeCell ref="BD46:BG46"/>
    <mergeCell ref="BH46:BK46"/>
    <mergeCell ref="BP46:BS46"/>
    <mergeCell ref="BT46:BV46"/>
    <mergeCell ref="D45:E45"/>
    <mergeCell ref="F45:G45"/>
    <mergeCell ref="AI45:AR45"/>
    <mergeCell ref="AS45:AU45"/>
    <mergeCell ref="AV45:AY45"/>
    <mergeCell ref="AZ45:BC45"/>
    <mergeCell ref="BD45:BG45"/>
    <mergeCell ref="BH45:BK45"/>
    <mergeCell ref="BP45:BS45"/>
    <mergeCell ref="D47:E47"/>
    <mergeCell ref="F47:G47"/>
    <mergeCell ref="AI47:AR47"/>
    <mergeCell ref="AS47:AU47"/>
    <mergeCell ref="AV47:AY47"/>
    <mergeCell ref="AZ47:BC47"/>
    <mergeCell ref="BD47:BG47"/>
    <mergeCell ref="BH47:BK47"/>
    <mergeCell ref="BP47:BS47"/>
    <mergeCell ref="BT47:BV47"/>
    <mergeCell ref="D48:E48"/>
    <mergeCell ref="F48:G48"/>
    <mergeCell ref="AI48:AR48"/>
    <mergeCell ref="AS48:AU48"/>
    <mergeCell ref="AV48:AY48"/>
    <mergeCell ref="AZ48:BC48"/>
    <mergeCell ref="D50:E50"/>
    <mergeCell ref="F50:G50"/>
    <mergeCell ref="AI50:AR50"/>
    <mergeCell ref="AS50:AU50"/>
    <mergeCell ref="AV50:AY50"/>
    <mergeCell ref="BD48:BG48"/>
    <mergeCell ref="BH48:BK48"/>
    <mergeCell ref="BP48:BS48"/>
    <mergeCell ref="BT48:BV48"/>
    <mergeCell ref="D49:E49"/>
    <mergeCell ref="F49:G49"/>
    <mergeCell ref="AI49:AR49"/>
    <mergeCell ref="AS49:AU49"/>
    <mergeCell ref="AV49:AY49"/>
    <mergeCell ref="AZ49:BC49"/>
    <mergeCell ref="AZ50:BC50"/>
    <mergeCell ref="BD50:BG50"/>
    <mergeCell ref="BH50:BK50"/>
    <mergeCell ref="BL50:BO50"/>
    <mergeCell ref="BP50:BS50"/>
    <mergeCell ref="BT50:BV50"/>
    <mergeCell ref="BD49:BG49"/>
    <mergeCell ref="BH49:BK49"/>
    <mergeCell ref="BL49:BO49"/>
    <mergeCell ref="BP49:BS49"/>
    <mergeCell ref="BT49:BV49"/>
    <mergeCell ref="D52:E52"/>
    <mergeCell ref="F52:G52"/>
    <mergeCell ref="AI52:AR52"/>
    <mergeCell ref="AS52:AU52"/>
    <mergeCell ref="AV52:AY52"/>
    <mergeCell ref="D51:E51"/>
    <mergeCell ref="F51:G51"/>
    <mergeCell ref="AI51:AR51"/>
    <mergeCell ref="AS51:AU51"/>
    <mergeCell ref="AV51:AY51"/>
    <mergeCell ref="AZ52:BC52"/>
    <mergeCell ref="BD52:BG52"/>
    <mergeCell ref="BH52:BK52"/>
    <mergeCell ref="BL52:BO52"/>
    <mergeCell ref="BP52:BS52"/>
    <mergeCell ref="BT52:BV52"/>
    <mergeCell ref="BD51:BG51"/>
    <mergeCell ref="BH51:BK51"/>
    <mergeCell ref="BL51:BO51"/>
    <mergeCell ref="BP51:BS51"/>
    <mergeCell ref="BT51:BV51"/>
    <mergeCell ref="AZ51:BC51"/>
    <mergeCell ref="BD53:BG53"/>
    <mergeCell ref="BH53:BK53"/>
    <mergeCell ref="BL53:BO53"/>
    <mergeCell ref="BP53:BS53"/>
    <mergeCell ref="BT53:BV53"/>
    <mergeCell ref="D54:E54"/>
    <mergeCell ref="F54:G54"/>
    <mergeCell ref="AI54:AR54"/>
    <mergeCell ref="AS54:AU54"/>
    <mergeCell ref="AV54:AY54"/>
    <mergeCell ref="D53:E53"/>
    <mergeCell ref="F53:G53"/>
    <mergeCell ref="AI53:AR53"/>
    <mergeCell ref="AS53:AU53"/>
    <mergeCell ref="AV53:AY53"/>
    <mergeCell ref="AZ53:BC53"/>
    <mergeCell ref="AZ54:BC54"/>
    <mergeCell ref="BD54:BG54"/>
    <mergeCell ref="BH54:BK54"/>
    <mergeCell ref="BP54:BS54"/>
    <mergeCell ref="BT54:BV54"/>
    <mergeCell ref="BT55:BV55"/>
    <mergeCell ref="D56:E56"/>
    <mergeCell ref="F56:G56"/>
    <mergeCell ref="AI56:AR56"/>
    <mergeCell ref="AS56:AU56"/>
    <mergeCell ref="AV56:AY56"/>
    <mergeCell ref="AZ56:BC56"/>
    <mergeCell ref="BD56:BG56"/>
    <mergeCell ref="BH56:BK56"/>
    <mergeCell ref="BP56:BS56"/>
    <mergeCell ref="BT56:BV56"/>
    <mergeCell ref="D55:E55"/>
    <mergeCell ref="F55:G55"/>
    <mergeCell ref="AI55:AR55"/>
    <mergeCell ref="AS55:AU55"/>
    <mergeCell ref="AV55:AY55"/>
    <mergeCell ref="AZ55:BC55"/>
    <mergeCell ref="BD55:BG55"/>
    <mergeCell ref="BH55:BK55"/>
    <mergeCell ref="BP55:BS55"/>
    <mergeCell ref="D57:E57"/>
    <mergeCell ref="F57:G57"/>
    <mergeCell ref="AI57:AR57"/>
    <mergeCell ref="AS57:AU57"/>
    <mergeCell ref="AV57:AY57"/>
    <mergeCell ref="BT58:BV58"/>
    <mergeCell ref="D59:E59"/>
    <mergeCell ref="F59:G59"/>
    <mergeCell ref="AI59:AR59"/>
    <mergeCell ref="AS59:AU59"/>
    <mergeCell ref="AV59:AY59"/>
    <mergeCell ref="AZ57:BC57"/>
    <mergeCell ref="BD57:BG57"/>
    <mergeCell ref="BH57:BK57"/>
    <mergeCell ref="BP57:BS57"/>
    <mergeCell ref="BT57:BV57"/>
    <mergeCell ref="D58:E58"/>
    <mergeCell ref="F58:G58"/>
    <mergeCell ref="AI58:AR58"/>
    <mergeCell ref="AS58:AU58"/>
    <mergeCell ref="AV58:AY58"/>
    <mergeCell ref="D60:E60"/>
    <mergeCell ref="F60:G60"/>
    <mergeCell ref="AI60:AR60"/>
    <mergeCell ref="AS60:AU60"/>
    <mergeCell ref="AV60:AY60"/>
    <mergeCell ref="AZ58:BC58"/>
    <mergeCell ref="BD58:BG58"/>
    <mergeCell ref="BH58:BK58"/>
    <mergeCell ref="BP58:BS58"/>
    <mergeCell ref="AZ60:BC60"/>
    <mergeCell ref="BD60:BG60"/>
    <mergeCell ref="BH60:BK60"/>
    <mergeCell ref="BL60:BO60"/>
    <mergeCell ref="BP60:BS60"/>
    <mergeCell ref="BT60:BV60"/>
    <mergeCell ref="AZ59:BC59"/>
    <mergeCell ref="BD59:BG59"/>
    <mergeCell ref="BH59:BK59"/>
    <mergeCell ref="BP59:BS59"/>
    <mergeCell ref="BT59:BV59"/>
    <mergeCell ref="D62:E62"/>
    <mergeCell ref="F62:G62"/>
    <mergeCell ref="AI62:AR62"/>
    <mergeCell ref="AS62:AU62"/>
    <mergeCell ref="AV62:AY62"/>
    <mergeCell ref="D61:E61"/>
    <mergeCell ref="F61:G61"/>
    <mergeCell ref="AI61:AR61"/>
    <mergeCell ref="AS61:AU61"/>
    <mergeCell ref="AV61:AY61"/>
    <mergeCell ref="AZ62:BC62"/>
    <mergeCell ref="BD62:BG62"/>
    <mergeCell ref="BH62:BK62"/>
    <mergeCell ref="BL62:BO62"/>
    <mergeCell ref="BP62:BS62"/>
    <mergeCell ref="BT62:BV62"/>
    <mergeCell ref="BD61:BG61"/>
    <mergeCell ref="BH61:BK61"/>
    <mergeCell ref="BL61:BO61"/>
    <mergeCell ref="BP61:BS61"/>
    <mergeCell ref="BT61:BV61"/>
    <mergeCell ref="AZ61:BC61"/>
    <mergeCell ref="D64:E64"/>
    <mergeCell ref="F64:G64"/>
    <mergeCell ref="AI64:AR64"/>
    <mergeCell ref="AS64:AU64"/>
    <mergeCell ref="AV64:AY64"/>
    <mergeCell ref="D63:E63"/>
    <mergeCell ref="F63:G63"/>
    <mergeCell ref="AI63:AR63"/>
    <mergeCell ref="AS63:AU63"/>
    <mergeCell ref="AV63:AY63"/>
    <mergeCell ref="AZ64:BC64"/>
    <mergeCell ref="BD64:BG64"/>
    <mergeCell ref="BH64:BK64"/>
    <mergeCell ref="BL64:BO64"/>
    <mergeCell ref="BP64:BS64"/>
    <mergeCell ref="BT64:BV64"/>
    <mergeCell ref="BD63:BG63"/>
    <mergeCell ref="BH63:BK63"/>
    <mergeCell ref="BL63:BO63"/>
    <mergeCell ref="BP63:BS63"/>
    <mergeCell ref="BT63:BV63"/>
    <mergeCell ref="AZ63:BC63"/>
    <mergeCell ref="D66:E66"/>
    <mergeCell ref="F66:G66"/>
    <mergeCell ref="AI66:AR66"/>
    <mergeCell ref="AS66:AU66"/>
    <mergeCell ref="AV66:AY66"/>
    <mergeCell ref="D65:E65"/>
    <mergeCell ref="F65:G65"/>
    <mergeCell ref="AI65:AR65"/>
    <mergeCell ref="AS65:AU65"/>
    <mergeCell ref="AV65:AY65"/>
    <mergeCell ref="AZ66:BC66"/>
    <mergeCell ref="BD66:BG66"/>
    <mergeCell ref="BH66:BK66"/>
    <mergeCell ref="BL66:BO66"/>
    <mergeCell ref="BP66:BS66"/>
    <mergeCell ref="BT66:BV66"/>
    <mergeCell ref="BD65:BG65"/>
    <mergeCell ref="BH65:BK65"/>
    <mergeCell ref="BL65:BO65"/>
    <mergeCell ref="BP65:BS65"/>
    <mergeCell ref="BT65:BV65"/>
    <mergeCell ref="AZ65:BC65"/>
    <mergeCell ref="D68:E68"/>
    <mergeCell ref="F68:G68"/>
    <mergeCell ref="AI68:AR68"/>
    <mergeCell ref="AS68:AU68"/>
    <mergeCell ref="AV68:AY68"/>
    <mergeCell ref="D67:E67"/>
    <mergeCell ref="F67:G67"/>
    <mergeCell ref="AI67:AR67"/>
    <mergeCell ref="AS67:AU67"/>
    <mergeCell ref="AV67:AY67"/>
    <mergeCell ref="AZ68:BC68"/>
    <mergeCell ref="BD68:BG68"/>
    <mergeCell ref="BH68:BK68"/>
    <mergeCell ref="BL68:BO68"/>
    <mergeCell ref="BP68:BS68"/>
    <mergeCell ref="BT68:BV68"/>
    <mergeCell ref="BD67:BG67"/>
    <mergeCell ref="BH67:BK67"/>
    <mergeCell ref="BL67:BO67"/>
    <mergeCell ref="BP67:BS67"/>
    <mergeCell ref="BT67:BV67"/>
    <mergeCell ref="AZ67:BC67"/>
    <mergeCell ref="BD69:BG69"/>
    <mergeCell ref="BH69:BK69"/>
    <mergeCell ref="BP69:BS69"/>
    <mergeCell ref="BT69:BV69"/>
    <mergeCell ref="D70:E70"/>
    <mergeCell ref="F70:G70"/>
    <mergeCell ref="AI70:AR70"/>
    <mergeCell ref="AS70:AU70"/>
    <mergeCell ref="AV70:AY70"/>
    <mergeCell ref="AZ70:BC70"/>
    <mergeCell ref="D69:E69"/>
    <mergeCell ref="F69:G69"/>
    <mergeCell ref="AI69:AR69"/>
    <mergeCell ref="AS69:AU69"/>
    <mergeCell ref="AV69:AY69"/>
    <mergeCell ref="AZ69:BC69"/>
    <mergeCell ref="BD70:BG70"/>
    <mergeCell ref="BH70:BK70"/>
    <mergeCell ref="BP70:BS70"/>
    <mergeCell ref="BT70:BV70"/>
    <mergeCell ref="BH73:BK73"/>
    <mergeCell ref="BP73:BS73"/>
    <mergeCell ref="BT71:BV71"/>
    <mergeCell ref="D72:E72"/>
    <mergeCell ref="F72:G72"/>
    <mergeCell ref="AI72:AR72"/>
    <mergeCell ref="AS72:AU72"/>
    <mergeCell ref="AV72:AY72"/>
    <mergeCell ref="AZ72:BC72"/>
    <mergeCell ref="BD72:BG72"/>
    <mergeCell ref="BH72:BK72"/>
    <mergeCell ref="BP72:BS72"/>
    <mergeCell ref="BT72:BV72"/>
    <mergeCell ref="D71:E71"/>
    <mergeCell ref="F71:G71"/>
    <mergeCell ref="AI71:AR71"/>
    <mergeCell ref="AS71:AU71"/>
    <mergeCell ref="AV71:AY71"/>
    <mergeCell ref="AZ71:BC71"/>
    <mergeCell ref="BD71:BG71"/>
    <mergeCell ref="BH71:BK71"/>
    <mergeCell ref="BP71:BS71"/>
    <mergeCell ref="AS75:AU75"/>
    <mergeCell ref="AV75:AY75"/>
    <mergeCell ref="AZ75:BC75"/>
    <mergeCell ref="BD75:BG75"/>
    <mergeCell ref="BH75:BK75"/>
    <mergeCell ref="BP75:BS75"/>
    <mergeCell ref="BT73:BV73"/>
    <mergeCell ref="D74:E74"/>
    <mergeCell ref="F74:G74"/>
    <mergeCell ref="AI74:AR74"/>
    <mergeCell ref="AS74:AU74"/>
    <mergeCell ref="AV74:AY74"/>
    <mergeCell ref="AZ74:BC74"/>
    <mergeCell ref="BD74:BG74"/>
    <mergeCell ref="BH74:BK74"/>
    <mergeCell ref="BP74:BS74"/>
    <mergeCell ref="BT74:BV74"/>
    <mergeCell ref="D73:E73"/>
    <mergeCell ref="F73:G73"/>
    <mergeCell ref="AI73:AR73"/>
    <mergeCell ref="AS73:AU73"/>
    <mergeCell ref="AV73:AY73"/>
    <mergeCell ref="AZ73:BC73"/>
    <mergeCell ref="BD73:BG73"/>
    <mergeCell ref="BT75:BV75"/>
    <mergeCell ref="D76:E76"/>
    <mergeCell ref="F76:G76"/>
    <mergeCell ref="AI76:AR76"/>
    <mergeCell ref="AS76:AU76"/>
    <mergeCell ref="AV76:AY76"/>
    <mergeCell ref="AZ76:BC76"/>
    <mergeCell ref="BD77:BG77"/>
    <mergeCell ref="BH77:BK77"/>
    <mergeCell ref="BP77:BS77"/>
    <mergeCell ref="BT77:BV77"/>
    <mergeCell ref="BD76:BG76"/>
    <mergeCell ref="BH76:BK76"/>
    <mergeCell ref="BP76:BS76"/>
    <mergeCell ref="BT76:BV76"/>
    <mergeCell ref="D77:E77"/>
    <mergeCell ref="F77:G77"/>
    <mergeCell ref="AI77:AR77"/>
    <mergeCell ref="AS77:AU77"/>
    <mergeCell ref="AV77:AY77"/>
    <mergeCell ref="AZ77:BC77"/>
    <mergeCell ref="D75:E75"/>
    <mergeCell ref="F75:G75"/>
    <mergeCell ref="AI75:AR75"/>
  </mergeCells>
  <phoneticPr fontId="1"/>
  <pageMargins left="0.70866141732283472" right="0.70866141732283472" top="0.74803149606299213" bottom="0.74803149606299213" header="0.31496062992125984" footer="0.31496062992125984"/>
  <pageSetup paperSize="9" scale="51" orientation="landscape" r:id="rId1"/>
  <headerFooter>
    <oddFooter>&amp;CTOYOTA MOTOR CORPORATION&amp;RVer 1.000J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65</vt:i4>
      </vt:variant>
      <vt:variant>
        <vt:lpstr>Named Ranges</vt:lpstr>
      </vt:variant>
      <vt:variant>
        <vt:i4>127</vt:i4>
      </vt:variant>
    </vt:vector>
  </HeadingPairs>
  <TitlesOfParts>
    <vt:vector size="192" baseType="lpstr">
      <vt:lpstr>Cover </vt:lpstr>
      <vt:lpstr>Revision History</vt:lpstr>
      <vt:lpstr>Contents</vt:lpstr>
      <vt:lpstr>3.Data Size</vt:lpstr>
      <vt:lpstr>ACCIDENT</vt:lpstr>
      <vt:lpstr>ACT_B2B_VEHICLE_DELIVERY_TCAP</vt:lpstr>
      <vt:lpstr>ACT_B2C_VEHICLE_DELIVERY_TCAP</vt:lpstr>
      <vt:lpstr>ACT_CARRIER_LINKAGE</vt:lpstr>
      <vt:lpstr>ACT_DELIVERY_DATE</vt:lpstr>
      <vt:lpstr>ACT_DEVICE_BROKEN_TCAP_LINKAGE</vt:lpstr>
      <vt:lpstr>ACT_DEVICE_BROKEN_CARRIR_LINK</vt:lpstr>
      <vt:lpstr>ACT_FDF_TCAP_LINKAGE</vt:lpstr>
      <vt:lpstr>ACT_LDCM_DEVICE</vt:lpstr>
      <vt:lpstr>ACT_REQUEST</vt:lpstr>
      <vt:lpstr>ACT_SIM_PACKAGE</vt:lpstr>
      <vt:lpstr>ACT_STATUS_SIM_ADH_LINKAGE</vt:lpstr>
      <vt:lpstr>ACT_TCAP_LINKAGE</vt:lpstr>
      <vt:lpstr>B2B_PARAM_RENEWAL_NOTICE</vt:lpstr>
      <vt:lpstr>CAN_ANALYSIS</vt:lpstr>
      <vt:lpstr>CAN_INIT_VERIFY_INFO</vt:lpstr>
      <vt:lpstr>CAN_STRUCTURE</vt:lpstr>
      <vt:lpstr>COMMON_SETTING</vt:lpstr>
      <vt:lpstr>CONTRACT_INFO_PHYD_ABI</vt:lpstr>
      <vt:lpstr>CUSTOMER_VEHICLE</vt:lpstr>
      <vt:lpstr>DECODE_INFO</vt:lpstr>
      <vt:lpstr>DEVICE_ABNORMAL</vt:lpstr>
      <vt:lpstr>DIAGCAN_CLT_COND_CTRL</vt:lpstr>
      <vt:lpstr>DIAGCAN_CLT_COND_CTRL_DTC</vt:lpstr>
      <vt:lpstr>ECU_COMM_PARAM_INFO</vt:lpstr>
      <vt:lpstr>ECU_EXIST_CONF_CMD_INFO</vt:lpstr>
      <vt:lpstr>G_FLEET_ACCUMULATION_DATA</vt:lpstr>
      <vt:lpstr>IG_OFF</vt:lpstr>
      <vt:lpstr>IG_ON</vt:lpstr>
      <vt:lpstr>INITIALIZATION_MASTER</vt:lpstr>
      <vt:lpstr>INIT_DATA_CAN_ID_INFO</vt:lpstr>
      <vt:lpstr>INIT_DATA_CLT_ID_CTRL</vt:lpstr>
      <vt:lpstr>INIT_DATA_CMD_INFO</vt:lpstr>
      <vt:lpstr>INIT_ECU_COMM_PARAM_INFO</vt:lpstr>
      <vt:lpstr>LATEST_VEHICLE_STATUS</vt:lpstr>
      <vt:lpstr>LOCATION</vt:lpstr>
      <vt:lpstr>LOCATION_REPRESENT</vt:lpstr>
      <vt:lpstr>OPERATION_SERVICE_CONFIGURATION</vt:lpstr>
      <vt:lpstr>OVERWRITE_SETTING</vt:lpstr>
      <vt:lpstr>PERIO_DATA_CLT_VCL_CTRL</vt:lpstr>
      <vt:lpstr>PERIO_DATA_CLT_VCL_MDL_CTRL</vt:lpstr>
      <vt:lpstr>PHYD</vt:lpstr>
      <vt:lpstr>REPRO_DATA</vt:lpstr>
      <vt:lpstr>REPRO_DL_COUNT</vt:lpstr>
      <vt:lpstr>REPRO_DL_MANAGEMENT_ID</vt:lpstr>
      <vt:lpstr>REPRO_PERMISSION</vt:lpstr>
      <vt:lpstr>REPRO_PROGRESS</vt:lpstr>
      <vt:lpstr>SERVICE_CONFIGURATION</vt:lpstr>
      <vt:lpstr>SMS_HISTORY</vt:lpstr>
      <vt:lpstr>SMS_STATUS_SVT</vt:lpstr>
      <vt:lpstr>SMS_STATUS_WIFI</vt:lpstr>
      <vt:lpstr>SMS_STATUS_IMMOBI</vt:lpstr>
      <vt:lpstr>TRACKING_LOCATION</vt:lpstr>
      <vt:lpstr>TRACKING_MODE_MONITORING</vt:lpstr>
      <vt:lpstr>TRIP</vt:lpstr>
      <vt:lpstr>UPLOAD_SETTING</vt:lpstr>
      <vt:lpstr>VEHICLE_GROUP</vt:lpstr>
      <vt:lpstr>VEHICLE_MODEL_SETTING</vt:lpstr>
      <vt:lpstr>VEHICLE_SERVICE_STATUS</vt:lpstr>
      <vt:lpstr>VEHICLE_SETTING</vt:lpstr>
      <vt:lpstr>VIN_CLT_COND_CTRL</vt:lpstr>
      <vt:lpstr>'3.Data Size'!Print_Area</vt:lpstr>
      <vt:lpstr>ACCIDENT!Print_Area</vt:lpstr>
      <vt:lpstr>ACT_B2B_VEHICLE_DELIVERY_TCAP!Print_Area</vt:lpstr>
      <vt:lpstr>ACT_B2C_VEHICLE_DELIVERY_TCAP!Print_Area</vt:lpstr>
      <vt:lpstr>ACT_CARRIER_LINKAGE!Print_Area</vt:lpstr>
      <vt:lpstr>ACT_DELIVERY_DATE!Print_Area</vt:lpstr>
      <vt:lpstr>ACT_DEVICE_BROKEN_CARRIR_LINK!Print_Area</vt:lpstr>
      <vt:lpstr>ACT_DEVICE_BROKEN_TCAP_LINKAGE!Print_Area</vt:lpstr>
      <vt:lpstr>ACT_FDF_TCAP_LINKAGE!Print_Area</vt:lpstr>
      <vt:lpstr>ACT_LDCM_DEVICE!Print_Area</vt:lpstr>
      <vt:lpstr>ACT_REQUEST!Print_Area</vt:lpstr>
      <vt:lpstr>ACT_SIM_PACKAGE!Print_Area</vt:lpstr>
      <vt:lpstr>ACT_STATUS_SIM_ADH_LINKAGE!Print_Area</vt:lpstr>
      <vt:lpstr>ACT_TCAP_LINKAGE!Print_Area</vt:lpstr>
      <vt:lpstr>B2B_PARAM_RENEWAL_NOTICE!Print_Area</vt:lpstr>
      <vt:lpstr>CAN_ANALYSIS!Print_Area</vt:lpstr>
      <vt:lpstr>CAN_INIT_VERIFY_INFO!Print_Area</vt:lpstr>
      <vt:lpstr>CAN_STRUCTURE!Print_Area</vt:lpstr>
      <vt:lpstr>COMMON_SETTING!Print_Area</vt:lpstr>
      <vt:lpstr>Contents!Print_Area</vt:lpstr>
      <vt:lpstr>CONTRACT_INFO_PHYD_ABI!Print_Area</vt:lpstr>
      <vt:lpstr>'Cover '!Print_Area</vt:lpstr>
      <vt:lpstr>CUSTOMER_VEHICLE!Print_Area</vt:lpstr>
      <vt:lpstr>DECODE_INFO!Print_Area</vt:lpstr>
      <vt:lpstr>DEVICE_ABNORMAL!Print_Area</vt:lpstr>
      <vt:lpstr>DIAGCAN_CLT_COND_CTRL!Print_Area</vt:lpstr>
      <vt:lpstr>DIAGCAN_CLT_COND_CTRL_DTC!Print_Area</vt:lpstr>
      <vt:lpstr>ECU_COMM_PARAM_INFO!Print_Area</vt:lpstr>
      <vt:lpstr>ECU_EXIST_CONF_CMD_INFO!Print_Area</vt:lpstr>
      <vt:lpstr>G_FLEET_ACCUMULATION_DATA!Print_Area</vt:lpstr>
      <vt:lpstr>IG_OFF!Print_Area</vt:lpstr>
      <vt:lpstr>IG_ON!Print_Area</vt:lpstr>
      <vt:lpstr>INIT_DATA_CAN_ID_INFO!Print_Area</vt:lpstr>
      <vt:lpstr>INIT_DATA_CLT_ID_CTRL!Print_Area</vt:lpstr>
      <vt:lpstr>INIT_DATA_CMD_INFO!Print_Area</vt:lpstr>
      <vt:lpstr>INIT_ECU_COMM_PARAM_INFO!Print_Area</vt:lpstr>
      <vt:lpstr>INITIALIZATION_MASTER!Print_Area</vt:lpstr>
      <vt:lpstr>LATEST_VEHICLE_STATUS!Print_Area</vt:lpstr>
      <vt:lpstr>LOCATION!Print_Area</vt:lpstr>
      <vt:lpstr>LOCATION_REPRESENT!Print_Area</vt:lpstr>
      <vt:lpstr>OPERATION_SERVICE_CONFIGURATION!Print_Area</vt:lpstr>
      <vt:lpstr>OVERWRITE_SETTING!Print_Area</vt:lpstr>
      <vt:lpstr>PERIO_DATA_CLT_VCL_CTRL!Print_Area</vt:lpstr>
      <vt:lpstr>PERIO_DATA_CLT_VCL_MDL_CTRL!Print_Area</vt:lpstr>
      <vt:lpstr>PHYD!Print_Area</vt:lpstr>
      <vt:lpstr>REPRO_DATA!Print_Area</vt:lpstr>
      <vt:lpstr>REPRO_DL_COUNT!Print_Area</vt:lpstr>
      <vt:lpstr>REPRO_DL_MANAGEMENT_ID!Print_Area</vt:lpstr>
      <vt:lpstr>REPRO_PERMISSION!Print_Area</vt:lpstr>
      <vt:lpstr>REPRO_PROGRESS!Print_Area</vt:lpstr>
      <vt:lpstr>'Revision History'!Print_Area</vt:lpstr>
      <vt:lpstr>SERVICE_CONFIGURATION!Print_Area</vt:lpstr>
      <vt:lpstr>SMS_HISTORY!Print_Area</vt:lpstr>
      <vt:lpstr>SMS_STATUS_IMMOBI!Print_Area</vt:lpstr>
      <vt:lpstr>SMS_STATUS_SVT!Print_Area</vt:lpstr>
      <vt:lpstr>SMS_STATUS_WIFI!Print_Area</vt:lpstr>
      <vt:lpstr>TRACKING_LOCATION!Print_Area</vt:lpstr>
      <vt:lpstr>TRACKING_MODE_MONITORING!Print_Area</vt:lpstr>
      <vt:lpstr>TRIP!Print_Area</vt:lpstr>
      <vt:lpstr>UPLOAD_SETTING!Print_Area</vt:lpstr>
      <vt:lpstr>VEHICLE_GROUP!Print_Area</vt:lpstr>
      <vt:lpstr>VEHICLE_MODEL_SETTING!Print_Area</vt:lpstr>
      <vt:lpstr>VEHICLE_SERVICE_STATUS!Print_Area</vt:lpstr>
      <vt:lpstr>VEHICLE_SETTING!Print_Area</vt:lpstr>
      <vt:lpstr>VIN_CLT_COND_CTRL!Print_Area</vt:lpstr>
      <vt:lpstr>'3.Data Size'!Print_Titles</vt:lpstr>
      <vt:lpstr>ACCIDENT!Print_Titles</vt:lpstr>
      <vt:lpstr>ACT_B2B_VEHICLE_DELIVERY_TCAP!Print_Titles</vt:lpstr>
      <vt:lpstr>ACT_B2C_VEHICLE_DELIVERY_TCAP!Print_Titles</vt:lpstr>
      <vt:lpstr>ACT_CARRIER_LINKAGE!Print_Titles</vt:lpstr>
      <vt:lpstr>ACT_DELIVERY_DATE!Print_Titles</vt:lpstr>
      <vt:lpstr>ACT_DEVICE_BROKEN_CARRIR_LINK!Print_Titles</vt:lpstr>
      <vt:lpstr>ACT_DEVICE_BROKEN_TCAP_LINKAGE!Print_Titles</vt:lpstr>
      <vt:lpstr>ACT_FDF_TCAP_LINKAGE!Print_Titles</vt:lpstr>
      <vt:lpstr>ACT_LDCM_DEVICE!Print_Titles</vt:lpstr>
      <vt:lpstr>ACT_REQUEST!Print_Titles</vt:lpstr>
      <vt:lpstr>ACT_SIM_PACKAGE!Print_Titles</vt:lpstr>
      <vt:lpstr>ACT_STATUS_SIM_ADH_LINKAGE!Print_Titles</vt:lpstr>
      <vt:lpstr>ACT_TCAP_LINKAGE!Print_Titles</vt:lpstr>
      <vt:lpstr>B2B_PARAM_RENEWAL_NOTICE!Print_Titles</vt:lpstr>
      <vt:lpstr>CAN_ANALYSIS!Print_Titles</vt:lpstr>
      <vt:lpstr>CAN_INIT_VERIFY_INFO!Print_Titles</vt:lpstr>
      <vt:lpstr>CAN_STRUCTURE!Print_Titles</vt:lpstr>
      <vt:lpstr>COMMON_SETTING!Print_Titles</vt:lpstr>
      <vt:lpstr>CONTRACT_INFO_PHYD_ABI!Print_Titles</vt:lpstr>
      <vt:lpstr>CUSTOMER_VEHICLE!Print_Titles</vt:lpstr>
      <vt:lpstr>DECODE_INFO!Print_Titles</vt:lpstr>
      <vt:lpstr>DEVICE_ABNORMAL!Print_Titles</vt:lpstr>
      <vt:lpstr>DIAGCAN_CLT_COND_CTRL!Print_Titles</vt:lpstr>
      <vt:lpstr>DIAGCAN_CLT_COND_CTRL_DTC!Print_Titles</vt:lpstr>
      <vt:lpstr>ECU_COMM_PARAM_INFO!Print_Titles</vt:lpstr>
      <vt:lpstr>ECU_EXIST_CONF_CMD_INFO!Print_Titles</vt:lpstr>
      <vt:lpstr>G_FLEET_ACCUMULATION_DATA!Print_Titles</vt:lpstr>
      <vt:lpstr>IG_OFF!Print_Titles</vt:lpstr>
      <vt:lpstr>IG_ON!Print_Titles</vt:lpstr>
      <vt:lpstr>INIT_DATA_CAN_ID_INFO!Print_Titles</vt:lpstr>
      <vt:lpstr>INIT_DATA_CLT_ID_CTRL!Print_Titles</vt:lpstr>
      <vt:lpstr>INIT_DATA_CMD_INFO!Print_Titles</vt:lpstr>
      <vt:lpstr>INIT_ECU_COMM_PARAM_INFO!Print_Titles</vt:lpstr>
      <vt:lpstr>INITIALIZATION_MASTER!Print_Titles</vt:lpstr>
      <vt:lpstr>LATEST_VEHICLE_STATUS!Print_Titles</vt:lpstr>
      <vt:lpstr>LOCATION!Print_Titles</vt:lpstr>
      <vt:lpstr>LOCATION_REPRESENT!Print_Titles</vt:lpstr>
      <vt:lpstr>OPERATION_SERVICE_CONFIGURATION!Print_Titles</vt:lpstr>
      <vt:lpstr>OVERWRITE_SETTING!Print_Titles</vt:lpstr>
      <vt:lpstr>PERIO_DATA_CLT_VCL_CTRL!Print_Titles</vt:lpstr>
      <vt:lpstr>PERIO_DATA_CLT_VCL_MDL_CTRL!Print_Titles</vt:lpstr>
      <vt:lpstr>PHYD!Print_Titles</vt:lpstr>
      <vt:lpstr>REPRO_DATA!Print_Titles</vt:lpstr>
      <vt:lpstr>REPRO_DL_COUNT!Print_Titles</vt:lpstr>
      <vt:lpstr>REPRO_DL_MANAGEMENT_ID!Print_Titles</vt:lpstr>
      <vt:lpstr>REPRO_PERMISSION!Print_Titles</vt:lpstr>
      <vt:lpstr>REPRO_PROGRESS!Print_Titles</vt:lpstr>
      <vt:lpstr>SERVICE_CONFIGURATION!Print_Titles</vt:lpstr>
      <vt:lpstr>SMS_HISTORY!Print_Titles</vt:lpstr>
      <vt:lpstr>SMS_STATUS_IMMOBI!Print_Titles</vt:lpstr>
      <vt:lpstr>SMS_STATUS_SVT!Print_Titles</vt:lpstr>
      <vt:lpstr>SMS_STATUS_WIFI!Print_Titles</vt:lpstr>
      <vt:lpstr>TRACKING_LOCATION!Print_Titles</vt:lpstr>
      <vt:lpstr>TRACKING_MODE_MONITORING!Print_Titles</vt:lpstr>
      <vt:lpstr>TRIP!Print_Titles</vt:lpstr>
      <vt:lpstr>UPLOAD_SETTING!Print_Titles</vt:lpstr>
      <vt:lpstr>VEHICLE_GROUP!Print_Titles</vt:lpstr>
      <vt:lpstr>VEHICLE_MODEL_SETTING!Print_Titles</vt:lpstr>
      <vt:lpstr>VEHICLE_SERVICE_STATUS!Print_Titles</vt:lpstr>
      <vt:lpstr>VEHICLE_SETTING!Print_Titles</vt:lpstr>
      <vt:lpstr>VIN_CLT_COND_CTRL!Print_Titles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2020-01-30T03:37:20Z</dcterms:created>
  <dcterms:modified xsi:type="dcterms:W3CDTF">2022-12-13T09:15:36Z</dcterms:modified>
</cp:coreProperties>
</file>